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umphriesh\OneDrive - Transpower\Desktop\"/>
    </mc:Choice>
  </mc:AlternateContent>
  <xr:revisionPtr revIDLastSave="0" documentId="13_ncr:1_{9DF277C9-450C-481D-BF7A-C0D072386482}" xr6:coauthVersionLast="47" xr6:coauthVersionMax="47" xr10:uidLastSave="{00000000-0000-0000-0000-000000000000}"/>
  <bookViews>
    <workbookView xWindow="11040" yWindow="-16320" windowWidth="29040" windowHeight="15840" activeTab="3" xr2:uid="{40F76E19-7E61-4327-BBAD-B6252FD46C14}"/>
  </bookViews>
  <sheets>
    <sheet name="Description" sheetId="8" r:id="rId1"/>
    <sheet name="Output" sheetId="3" r:id="rId2"/>
    <sheet name="HVDC-CNI indicative allocations" sheetId="9" r:id="rId3"/>
    <sheet name="Indicative covered cost" sheetId="7" r:id="rId4"/>
    <sheet name="Gross AMD" sheetId="1" r:id="rId5"/>
    <sheet name="Intra-regional allocators" sheetId="2" r:id="rId6"/>
    <sheet name="WRK Ring indicative allocations"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9" i="3" l="1"/>
  <c r="F199" i="3"/>
  <c r="G198" i="3"/>
  <c r="F198" i="3"/>
  <c r="G197" i="3"/>
  <c r="F197" i="3"/>
  <c r="G196" i="3"/>
  <c r="F196" i="3"/>
  <c r="G195" i="3"/>
  <c r="F195" i="3"/>
  <c r="G194" i="3"/>
  <c r="F194" i="3"/>
  <c r="G193" i="3"/>
  <c r="F193" i="3"/>
  <c r="G192" i="3"/>
  <c r="F192" i="3"/>
  <c r="G191" i="3"/>
  <c r="F191" i="3"/>
  <c r="G190" i="3"/>
  <c r="F190" i="3"/>
  <c r="G189" i="3"/>
  <c r="F189" i="3"/>
  <c r="G188" i="3"/>
  <c r="F188" i="3"/>
  <c r="G187" i="3"/>
  <c r="F187" i="3"/>
  <c r="G186" i="3"/>
  <c r="F186" i="3"/>
  <c r="G185" i="3"/>
  <c r="F185" i="3"/>
  <c r="G184" i="3"/>
  <c r="F184" i="3"/>
  <c r="G183" i="3"/>
  <c r="F183" i="3"/>
  <c r="G182" i="3"/>
  <c r="F182" i="3"/>
  <c r="G181" i="3"/>
  <c r="F181" i="3"/>
  <c r="G180" i="3"/>
  <c r="F180" i="3"/>
  <c r="G179" i="3"/>
  <c r="F179" i="3"/>
  <c r="G178" i="3"/>
  <c r="F178" i="3"/>
  <c r="G177" i="3"/>
  <c r="F177" i="3"/>
  <c r="G176" i="3"/>
  <c r="F176" i="3"/>
  <c r="G175" i="3"/>
  <c r="F175" i="3"/>
  <c r="G174" i="3"/>
  <c r="F174" i="3"/>
  <c r="G173" i="3"/>
  <c r="F173" i="3"/>
  <c r="G172" i="3"/>
  <c r="F172" i="3"/>
  <c r="G171" i="3"/>
  <c r="F171" i="3"/>
  <c r="G170" i="3"/>
  <c r="F170" i="3"/>
  <c r="G169" i="3"/>
  <c r="F169" i="3"/>
  <c r="G168" i="3"/>
  <c r="F168" i="3"/>
  <c r="G167" i="3"/>
  <c r="F167" i="3"/>
  <c r="G166" i="3"/>
  <c r="F166" i="3"/>
  <c r="G165" i="3"/>
  <c r="F165" i="3"/>
  <c r="G164" i="3"/>
  <c r="F164" i="3"/>
  <c r="G163" i="3"/>
  <c r="F163" i="3"/>
  <c r="G162" i="3"/>
  <c r="F162" i="3"/>
  <c r="G161" i="3"/>
  <c r="F161" i="3"/>
  <c r="G160" i="3"/>
  <c r="F160" i="3"/>
  <c r="G159" i="3"/>
  <c r="F159" i="3"/>
  <c r="G158" i="3"/>
  <c r="F158" i="3"/>
  <c r="G157" i="3"/>
  <c r="F157" i="3"/>
  <c r="G156" i="3"/>
  <c r="F156" i="3"/>
  <c r="G155" i="3"/>
  <c r="F155"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E2" i="3"/>
  <c r="A3" i="9"/>
  <c r="E3" i="3" s="1"/>
  <c r="A4" i="9"/>
  <c r="A5" i="9"/>
  <c r="A6" i="9"/>
  <c r="E108" i="3" s="1"/>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 i="9"/>
  <c r="E80" i="3" l="1"/>
  <c r="E172" i="3"/>
  <c r="E140" i="3"/>
  <c r="E168" i="3"/>
  <c r="E136" i="3"/>
  <c r="E104" i="3"/>
  <c r="D25" i="3"/>
  <c r="E196" i="3"/>
  <c r="E164" i="3"/>
  <c r="E132" i="3"/>
  <c r="E100" i="3"/>
  <c r="E192" i="3"/>
  <c r="E160" i="3"/>
  <c r="E128" i="3"/>
  <c r="E96" i="3"/>
  <c r="E188" i="3"/>
  <c r="E156" i="3"/>
  <c r="E124" i="3"/>
  <c r="E92" i="3"/>
  <c r="E184" i="3"/>
  <c r="E152" i="3"/>
  <c r="E120" i="3"/>
  <c r="E88" i="3"/>
  <c r="E180" i="3"/>
  <c r="E148" i="3"/>
  <c r="E116" i="3"/>
  <c r="E84" i="3"/>
  <c r="E176" i="3"/>
  <c r="E144" i="3"/>
  <c r="E112" i="3"/>
  <c r="E194" i="3"/>
  <c r="E186" i="3"/>
  <c r="E178" i="3"/>
  <c r="E170" i="3"/>
  <c r="E162" i="3"/>
  <c r="E154" i="3"/>
  <c r="E146" i="3"/>
  <c r="E138" i="3"/>
  <c r="E130" i="3"/>
  <c r="E122" i="3"/>
  <c r="E114" i="3"/>
  <c r="E106" i="3"/>
  <c r="E98" i="3"/>
  <c r="E90" i="3"/>
  <c r="E82" i="3"/>
  <c r="E74" i="3"/>
  <c r="E66" i="3"/>
  <c r="E58" i="3"/>
  <c r="E50" i="3"/>
  <c r="E42" i="3"/>
  <c r="E34" i="3"/>
  <c r="E26" i="3"/>
  <c r="E18" i="3"/>
  <c r="E10" i="3"/>
  <c r="E193" i="3"/>
  <c r="E185" i="3"/>
  <c r="E177" i="3"/>
  <c r="E169" i="3"/>
  <c r="E161" i="3"/>
  <c r="E153" i="3"/>
  <c r="E145" i="3"/>
  <c r="E137" i="3"/>
  <c r="E129" i="3"/>
  <c r="E121" i="3"/>
  <c r="E113" i="3"/>
  <c r="E105" i="3"/>
  <c r="E97" i="3"/>
  <c r="E89" i="3"/>
  <c r="E81" i="3"/>
  <c r="E73" i="3"/>
  <c r="E65" i="3"/>
  <c r="E57" i="3"/>
  <c r="E49" i="3"/>
  <c r="E41" i="3"/>
  <c r="E33" i="3"/>
  <c r="E25" i="3"/>
  <c r="E17" i="3"/>
  <c r="E9" i="3"/>
  <c r="E72" i="3"/>
  <c r="E64" i="3"/>
  <c r="E56" i="3"/>
  <c r="E48" i="3"/>
  <c r="E40" i="3"/>
  <c r="E32" i="3"/>
  <c r="E24" i="3"/>
  <c r="E16" i="3"/>
  <c r="E8" i="3"/>
  <c r="D9" i="3"/>
  <c r="E199" i="3"/>
  <c r="E191" i="3"/>
  <c r="E183" i="3"/>
  <c r="E175" i="3"/>
  <c r="E167" i="3"/>
  <c r="E159" i="3"/>
  <c r="E151" i="3"/>
  <c r="E143" i="3"/>
  <c r="E135" i="3"/>
  <c r="E127" i="3"/>
  <c r="E119" i="3"/>
  <c r="E111" i="3"/>
  <c r="E103" i="3"/>
  <c r="E95" i="3"/>
  <c r="E87" i="3"/>
  <c r="E79" i="3"/>
  <c r="E71" i="3"/>
  <c r="E63" i="3"/>
  <c r="E55" i="3"/>
  <c r="E47" i="3"/>
  <c r="E39" i="3"/>
  <c r="E31" i="3"/>
  <c r="E23" i="3"/>
  <c r="E15" i="3"/>
  <c r="E7" i="3"/>
  <c r="D41" i="3"/>
  <c r="E198" i="3"/>
  <c r="E190" i="3"/>
  <c r="E182" i="3"/>
  <c r="E174" i="3"/>
  <c r="E166" i="3"/>
  <c r="E158" i="3"/>
  <c r="E150" i="3"/>
  <c r="E142" i="3"/>
  <c r="E134" i="3"/>
  <c r="E126" i="3"/>
  <c r="E118" i="3"/>
  <c r="E110" i="3"/>
  <c r="E102" i="3"/>
  <c r="E94" i="3"/>
  <c r="E86" i="3"/>
  <c r="E78" i="3"/>
  <c r="E70" i="3"/>
  <c r="E62" i="3"/>
  <c r="E54" i="3"/>
  <c r="E46" i="3"/>
  <c r="E38" i="3"/>
  <c r="E30" i="3"/>
  <c r="E22" i="3"/>
  <c r="E14" i="3"/>
  <c r="E6" i="3"/>
  <c r="E197" i="3"/>
  <c r="E189" i="3"/>
  <c r="E181" i="3"/>
  <c r="E173" i="3"/>
  <c r="E165" i="3"/>
  <c r="E157" i="3"/>
  <c r="E149" i="3"/>
  <c r="E141" i="3"/>
  <c r="E133" i="3"/>
  <c r="E125" i="3"/>
  <c r="E117" i="3"/>
  <c r="E109" i="3"/>
  <c r="E101" i="3"/>
  <c r="E93" i="3"/>
  <c r="E85" i="3"/>
  <c r="E77" i="3"/>
  <c r="E69" i="3"/>
  <c r="E61" i="3"/>
  <c r="E53" i="3"/>
  <c r="E45" i="3"/>
  <c r="E37" i="3"/>
  <c r="E29" i="3"/>
  <c r="E21" i="3"/>
  <c r="E13" i="3"/>
  <c r="E5" i="3"/>
  <c r="E76" i="3"/>
  <c r="E68" i="3"/>
  <c r="E60" i="3"/>
  <c r="E52" i="3"/>
  <c r="E44" i="3"/>
  <c r="E36" i="3"/>
  <c r="E28" i="3"/>
  <c r="E20" i="3"/>
  <c r="E12" i="3"/>
  <c r="E4" i="3"/>
  <c r="E195" i="3"/>
  <c r="E187" i="3"/>
  <c r="E179" i="3"/>
  <c r="E171" i="3"/>
  <c r="E163" i="3"/>
  <c r="E155" i="3"/>
  <c r="E147" i="3"/>
  <c r="E139" i="3"/>
  <c r="E131" i="3"/>
  <c r="E123" i="3"/>
  <c r="E115" i="3"/>
  <c r="E107" i="3"/>
  <c r="E99" i="3"/>
  <c r="E91" i="3"/>
  <c r="E83" i="3"/>
  <c r="E75" i="3"/>
  <c r="E67" i="3"/>
  <c r="E59" i="3"/>
  <c r="E51" i="3"/>
  <c r="E43" i="3"/>
  <c r="E35" i="3"/>
  <c r="E27" i="3"/>
  <c r="E19" i="3"/>
  <c r="E11" i="3"/>
  <c r="D105" i="3"/>
  <c r="D27" i="3"/>
  <c r="D181" i="3"/>
  <c r="D141" i="3"/>
  <c r="D73" i="3"/>
  <c r="D196" i="3"/>
  <c r="D188" i="3"/>
  <c r="D180" i="3"/>
  <c r="D172" i="3"/>
  <c r="D164" i="3"/>
  <c r="D156" i="3"/>
  <c r="D148" i="3"/>
  <c r="D140" i="3"/>
  <c r="D132" i="3"/>
  <c r="D124" i="3"/>
  <c r="D116" i="3"/>
  <c r="D103" i="3"/>
  <c r="D87" i="3"/>
  <c r="D71" i="3"/>
  <c r="D55" i="3"/>
  <c r="D39" i="3"/>
  <c r="D23" i="3"/>
  <c r="D3" i="3"/>
  <c r="D173" i="3"/>
  <c r="D117" i="3"/>
  <c r="D7" i="3"/>
  <c r="D195" i="3"/>
  <c r="D187" i="3"/>
  <c r="D179" i="3"/>
  <c r="D171" i="3"/>
  <c r="D163" i="3"/>
  <c r="D155" i="3"/>
  <c r="D147" i="3"/>
  <c r="D139" i="3"/>
  <c r="D131" i="3"/>
  <c r="D123" i="3"/>
  <c r="D115" i="3"/>
  <c r="D101" i="3"/>
  <c r="D85" i="3"/>
  <c r="D69" i="3"/>
  <c r="D53" i="3"/>
  <c r="D37" i="3"/>
  <c r="D21" i="3"/>
  <c r="D10" i="3"/>
  <c r="D149" i="3"/>
  <c r="D194" i="3"/>
  <c r="D186" i="3"/>
  <c r="D178" i="3"/>
  <c r="D170" i="3"/>
  <c r="D162" i="3"/>
  <c r="D154" i="3"/>
  <c r="D146" i="3"/>
  <c r="D138" i="3"/>
  <c r="D130" i="3"/>
  <c r="D122" i="3"/>
  <c r="D114" i="3"/>
  <c r="D99" i="3"/>
  <c r="D83" i="3"/>
  <c r="D67" i="3"/>
  <c r="D51" i="3"/>
  <c r="D35" i="3"/>
  <c r="D19" i="3"/>
  <c r="D189" i="3"/>
  <c r="D133" i="3"/>
  <c r="D89" i="3"/>
  <c r="D193" i="3"/>
  <c r="D185" i="3"/>
  <c r="D177" i="3"/>
  <c r="D169" i="3"/>
  <c r="D161" i="3"/>
  <c r="D153" i="3"/>
  <c r="D145" i="3"/>
  <c r="D137" i="3"/>
  <c r="D129" i="3"/>
  <c r="D121" i="3"/>
  <c r="D113" i="3"/>
  <c r="D97" i="3"/>
  <c r="D81" i="3"/>
  <c r="D65" i="3"/>
  <c r="D49" i="3"/>
  <c r="D33" i="3"/>
  <c r="D17" i="3"/>
  <c r="D197" i="3"/>
  <c r="D165" i="3"/>
  <c r="D125" i="3"/>
  <c r="D57" i="3"/>
  <c r="D2" i="3"/>
  <c r="D192" i="3"/>
  <c r="D184" i="3"/>
  <c r="D176" i="3"/>
  <c r="D168" i="3"/>
  <c r="D160" i="3"/>
  <c r="D152" i="3"/>
  <c r="D144" i="3"/>
  <c r="D136" i="3"/>
  <c r="D128" i="3"/>
  <c r="D120" i="3"/>
  <c r="D111" i="3"/>
  <c r="D95" i="3"/>
  <c r="D79" i="3"/>
  <c r="D63" i="3"/>
  <c r="D47" i="3"/>
  <c r="D31" i="3"/>
  <c r="D15" i="3"/>
  <c r="D199" i="3"/>
  <c r="D191" i="3"/>
  <c r="D183" i="3"/>
  <c r="D175" i="3"/>
  <c r="D167" i="3"/>
  <c r="D159" i="3"/>
  <c r="D151" i="3"/>
  <c r="D143" i="3"/>
  <c r="D135" i="3"/>
  <c r="D127" i="3"/>
  <c r="D119" i="3"/>
  <c r="D109" i="3"/>
  <c r="D93" i="3"/>
  <c r="D77" i="3"/>
  <c r="D61" i="3"/>
  <c r="D45" i="3"/>
  <c r="D29" i="3"/>
  <c r="D11" i="3"/>
  <c r="D157" i="3"/>
  <c r="D198" i="3"/>
  <c r="D190" i="3"/>
  <c r="D182" i="3"/>
  <c r="D174" i="3"/>
  <c r="D166" i="3"/>
  <c r="D158" i="3"/>
  <c r="D150" i="3"/>
  <c r="D142" i="3"/>
  <c r="D134" i="3"/>
  <c r="D126" i="3"/>
  <c r="D118" i="3"/>
  <c r="D107" i="3"/>
  <c r="D91" i="3"/>
  <c r="D75" i="3"/>
  <c r="D59" i="3"/>
  <c r="D43" i="3"/>
  <c r="D112" i="3"/>
  <c r="D104" i="3"/>
  <c r="D96" i="3"/>
  <c r="D88" i="3"/>
  <c r="D80" i="3"/>
  <c r="D72" i="3"/>
  <c r="D64" i="3"/>
  <c r="D56" i="3"/>
  <c r="D48" i="3"/>
  <c r="D40" i="3"/>
  <c r="D32" i="3"/>
  <c r="D24" i="3"/>
  <c r="D16" i="3"/>
  <c r="D8" i="3"/>
  <c r="D110" i="3"/>
  <c r="D102" i="3"/>
  <c r="D94" i="3"/>
  <c r="D86" i="3"/>
  <c r="D78" i="3"/>
  <c r="D70" i="3"/>
  <c r="D62" i="3"/>
  <c r="D54" i="3"/>
  <c r="D46" i="3"/>
  <c r="D38" i="3"/>
  <c r="D30" i="3"/>
  <c r="D22" i="3"/>
  <c r="D14" i="3"/>
  <c r="D6" i="3"/>
  <c r="D13" i="3"/>
  <c r="D5" i="3"/>
  <c r="D108" i="3"/>
  <c r="D100" i="3"/>
  <c r="D92" i="3"/>
  <c r="D84" i="3"/>
  <c r="D76" i="3"/>
  <c r="D68" i="3"/>
  <c r="D60" i="3"/>
  <c r="D52" i="3"/>
  <c r="D44" i="3"/>
  <c r="D36" i="3"/>
  <c r="D28" i="3"/>
  <c r="D20" i="3"/>
  <c r="D12" i="3"/>
  <c r="D4" i="3"/>
  <c r="D106" i="3"/>
  <c r="D98" i="3"/>
  <c r="D90" i="3"/>
  <c r="D82" i="3"/>
  <c r="D74" i="3"/>
  <c r="D66" i="3"/>
  <c r="D58" i="3"/>
  <c r="D50" i="3"/>
  <c r="D42" i="3"/>
  <c r="D34" i="3"/>
  <c r="D26" i="3"/>
  <c r="D18" i="3"/>
  <c r="A4"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3" i="2"/>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 i="3"/>
  <c r="H152" i="3" l="1"/>
  <c r="I152" i="3"/>
  <c r="H64" i="3"/>
  <c r="I64" i="3"/>
  <c r="H2" i="3"/>
  <c r="I2" i="3"/>
  <c r="H23" i="3"/>
  <c r="I23" i="3"/>
  <c r="H55" i="3"/>
  <c r="I55" i="3"/>
  <c r="H87" i="3"/>
  <c r="I87" i="3"/>
  <c r="H119" i="3"/>
  <c r="I119" i="3"/>
  <c r="H151" i="3"/>
  <c r="I151" i="3"/>
  <c r="H183" i="3"/>
  <c r="I183" i="3"/>
  <c r="I168" i="3"/>
  <c r="H168" i="3"/>
  <c r="H8" i="3"/>
  <c r="I8" i="3"/>
  <c r="H40" i="3"/>
  <c r="I40" i="3"/>
  <c r="H72" i="3"/>
  <c r="I72" i="3"/>
  <c r="I104" i="3"/>
  <c r="H104" i="3"/>
  <c r="H136" i="3"/>
  <c r="I136" i="3"/>
  <c r="H111" i="3"/>
  <c r="I111" i="3"/>
  <c r="I128" i="3"/>
  <c r="H128" i="3"/>
  <c r="H45" i="3"/>
  <c r="I45" i="3"/>
  <c r="H21" i="3"/>
  <c r="I21" i="3"/>
  <c r="H149" i="3"/>
  <c r="I149" i="3"/>
  <c r="I169" i="3"/>
  <c r="H169" i="3"/>
  <c r="H6" i="3"/>
  <c r="I6" i="3"/>
  <c r="H38" i="3"/>
  <c r="I38" i="3"/>
  <c r="H70" i="3"/>
  <c r="I70" i="3"/>
  <c r="I102" i="3"/>
  <c r="H102" i="3"/>
  <c r="I134" i="3"/>
  <c r="H134" i="3"/>
  <c r="I166" i="3"/>
  <c r="H166" i="3"/>
  <c r="I108" i="3"/>
  <c r="H108" i="3"/>
  <c r="I12" i="3"/>
  <c r="H12" i="3"/>
  <c r="H193" i="3"/>
  <c r="I193" i="3"/>
  <c r="I188" i="3"/>
  <c r="H188" i="3"/>
  <c r="I33" i="3"/>
  <c r="H33" i="3"/>
  <c r="I65" i="3"/>
  <c r="H65" i="3"/>
  <c r="H97" i="3"/>
  <c r="I97" i="3"/>
  <c r="H129" i="3"/>
  <c r="I129" i="3"/>
  <c r="H185" i="3"/>
  <c r="I185" i="3"/>
  <c r="I10" i="3"/>
  <c r="H10" i="3"/>
  <c r="H42" i="3"/>
  <c r="I42" i="3"/>
  <c r="H74" i="3"/>
  <c r="I74" i="3"/>
  <c r="I106" i="3"/>
  <c r="H106" i="3"/>
  <c r="H138" i="3"/>
  <c r="I138" i="3"/>
  <c r="H170" i="3"/>
  <c r="I170" i="3"/>
  <c r="I187" i="3"/>
  <c r="H187" i="3"/>
  <c r="I3" i="3"/>
  <c r="H3" i="3"/>
  <c r="I35" i="3"/>
  <c r="H35" i="3"/>
  <c r="I67" i="3"/>
  <c r="H67" i="3"/>
  <c r="I99" i="3"/>
  <c r="H99" i="3"/>
  <c r="I131" i="3"/>
  <c r="H131" i="3"/>
  <c r="I163" i="3"/>
  <c r="H163" i="3"/>
  <c r="I44" i="3"/>
  <c r="H44" i="3"/>
  <c r="H79" i="3"/>
  <c r="I79" i="3"/>
  <c r="H184" i="3"/>
  <c r="I184" i="3"/>
  <c r="H109" i="3"/>
  <c r="I109" i="3"/>
  <c r="H85" i="3"/>
  <c r="I85" i="3"/>
  <c r="H117" i="3"/>
  <c r="I117" i="3"/>
  <c r="H31" i="3"/>
  <c r="I31" i="3"/>
  <c r="H63" i="3"/>
  <c r="I63" i="3"/>
  <c r="H95" i="3"/>
  <c r="I95" i="3"/>
  <c r="H127" i="3"/>
  <c r="I127" i="3"/>
  <c r="H159" i="3"/>
  <c r="I159" i="3"/>
  <c r="H191" i="3"/>
  <c r="I191" i="3"/>
  <c r="I176" i="3"/>
  <c r="H176" i="3"/>
  <c r="H16" i="3"/>
  <c r="I16" i="3"/>
  <c r="H48" i="3"/>
  <c r="I48" i="3"/>
  <c r="I80" i="3"/>
  <c r="H80" i="3"/>
  <c r="I112" i="3"/>
  <c r="H112" i="3"/>
  <c r="I144" i="3"/>
  <c r="H144" i="3"/>
  <c r="H143" i="3"/>
  <c r="I143" i="3"/>
  <c r="H77" i="3"/>
  <c r="I77" i="3"/>
  <c r="H53" i="3"/>
  <c r="I53" i="3"/>
  <c r="H181" i="3"/>
  <c r="I181" i="3"/>
  <c r="H29" i="3"/>
  <c r="I29" i="3"/>
  <c r="H61" i="3"/>
  <c r="I61" i="3"/>
  <c r="H93" i="3"/>
  <c r="I93" i="3"/>
  <c r="H125" i="3"/>
  <c r="I125" i="3"/>
  <c r="H157" i="3"/>
  <c r="I157" i="3"/>
  <c r="H189" i="3"/>
  <c r="I189" i="3"/>
  <c r="I52" i="3"/>
  <c r="H52" i="3"/>
  <c r="H14" i="3"/>
  <c r="I14" i="3"/>
  <c r="H46" i="3"/>
  <c r="I46" i="3"/>
  <c r="H78" i="3"/>
  <c r="I78" i="3"/>
  <c r="I110" i="3"/>
  <c r="H110" i="3"/>
  <c r="I142" i="3"/>
  <c r="H142" i="3"/>
  <c r="I174" i="3"/>
  <c r="H174" i="3"/>
  <c r="I177" i="3"/>
  <c r="H177" i="3"/>
  <c r="I164" i="3"/>
  <c r="H164" i="3"/>
  <c r="I60" i="3"/>
  <c r="H60" i="3"/>
  <c r="I20" i="3"/>
  <c r="H20" i="3"/>
  <c r="I9" i="3"/>
  <c r="H9" i="3"/>
  <c r="H41" i="3"/>
  <c r="I41" i="3"/>
  <c r="H73" i="3"/>
  <c r="I73" i="3"/>
  <c r="I105" i="3"/>
  <c r="H105" i="3"/>
  <c r="I137" i="3"/>
  <c r="H137" i="3"/>
  <c r="I28" i="3"/>
  <c r="H28" i="3"/>
  <c r="I18" i="3"/>
  <c r="H18" i="3"/>
  <c r="I50" i="3"/>
  <c r="H50" i="3"/>
  <c r="I82" i="3"/>
  <c r="H82" i="3"/>
  <c r="I114" i="3"/>
  <c r="H114" i="3"/>
  <c r="H146" i="3"/>
  <c r="I146" i="3"/>
  <c r="I178" i="3"/>
  <c r="H178" i="3"/>
  <c r="I36" i="3"/>
  <c r="H36" i="3"/>
  <c r="I11" i="3"/>
  <c r="H11" i="3"/>
  <c r="I43" i="3"/>
  <c r="H43" i="3"/>
  <c r="I75" i="3"/>
  <c r="H75" i="3"/>
  <c r="I107" i="3"/>
  <c r="H107" i="3"/>
  <c r="I139" i="3"/>
  <c r="H139" i="3"/>
  <c r="I171" i="3"/>
  <c r="H171" i="3"/>
  <c r="I92" i="3"/>
  <c r="H92" i="3"/>
  <c r="H47" i="3"/>
  <c r="I47" i="3"/>
  <c r="H7" i="3"/>
  <c r="I7" i="3"/>
  <c r="H39" i="3"/>
  <c r="I39" i="3"/>
  <c r="H71" i="3"/>
  <c r="I71" i="3"/>
  <c r="H103" i="3"/>
  <c r="I103" i="3"/>
  <c r="H135" i="3"/>
  <c r="I135" i="3"/>
  <c r="H167" i="3"/>
  <c r="I167" i="3"/>
  <c r="H199" i="3"/>
  <c r="I199" i="3"/>
  <c r="I192" i="3"/>
  <c r="H192" i="3"/>
  <c r="H24" i="3"/>
  <c r="I24" i="3"/>
  <c r="H56" i="3"/>
  <c r="I56" i="3"/>
  <c r="H88" i="3"/>
  <c r="I88" i="3"/>
  <c r="H120" i="3"/>
  <c r="I120" i="3"/>
  <c r="I160" i="3"/>
  <c r="H160" i="3"/>
  <c r="H15" i="3"/>
  <c r="I15" i="3"/>
  <c r="H32" i="3"/>
  <c r="I32" i="3"/>
  <c r="H5" i="3"/>
  <c r="I5" i="3"/>
  <c r="H37" i="3"/>
  <c r="I37" i="3"/>
  <c r="H69" i="3"/>
  <c r="I69" i="3"/>
  <c r="H101" i="3"/>
  <c r="I101" i="3"/>
  <c r="H133" i="3"/>
  <c r="I133" i="3"/>
  <c r="H165" i="3"/>
  <c r="I165" i="3"/>
  <c r="H197" i="3"/>
  <c r="I197" i="3"/>
  <c r="I100" i="3"/>
  <c r="H100" i="3"/>
  <c r="H22" i="3"/>
  <c r="I22" i="3"/>
  <c r="H54" i="3"/>
  <c r="I54" i="3"/>
  <c r="H86" i="3"/>
  <c r="I86" i="3"/>
  <c r="I118" i="3"/>
  <c r="H118" i="3"/>
  <c r="I150" i="3"/>
  <c r="H150" i="3"/>
  <c r="I182" i="3"/>
  <c r="H182" i="3"/>
  <c r="I4" i="3"/>
  <c r="H4" i="3"/>
  <c r="I116" i="3"/>
  <c r="H116" i="3"/>
  <c r="I76" i="3"/>
  <c r="H76" i="3"/>
  <c r="I17" i="3"/>
  <c r="H17" i="3"/>
  <c r="I49" i="3"/>
  <c r="H49" i="3"/>
  <c r="I81" i="3"/>
  <c r="H81" i="3"/>
  <c r="I113" i="3"/>
  <c r="H113" i="3"/>
  <c r="I145" i="3"/>
  <c r="H145" i="3"/>
  <c r="I84" i="3"/>
  <c r="H84" i="3"/>
  <c r="H26" i="3"/>
  <c r="I26" i="3"/>
  <c r="I58" i="3"/>
  <c r="H58" i="3"/>
  <c r="H90" i="3"/>
  <c r="I90" i="3"/>
  <c r="H122" i="3"/>
  <c r="I122" i="3"/>
  <c r="H154" i="3"/>
  <c r="I154" i="3"/>
  <c r="H186" i="3"/>
  <c r="I186" i="3"/>
  <c r="I132" i="3"/>
  <c r="H132" i="3"/>
  <c r="I19" i="3"/>
  <c r="H19" i="3"/>
  <c r="I51" i="3"/>
  <c r="H51" i="3"/>
  <c r="I83" i="3"/>
  <c r="H83" i="3"/>
  <c r="I115" i="3"/>
  <c r="H115" i="3"/>
  <c r="I147" i="3"/>
  <c r="H147" i="3"/>
  <c r="I179" i="3"/>
  <c r="H179" i="3"/>
  <c r="I140" i="3"/>
  <c r="H140" i="3"/>
  <c r="H175" i="3"/>
  <c r="I175" i="3"/>
  <c r="I96" i="3"/>
  <c r="H96" i="3"/>
  <c r="H13" i="3"/>
  <c r="I13" i="3"/>
  <c r="H141" i="3"/>
  <c r="I141" i="3"/>
  <c r="H173" i="3"/>
  <c r="I173" i="3"/>
  <c r="I198" i="3"/>
  <c r="H198" i="3"/>
  <c r="I156" i="3"/>
  <c r="H156" i="3"/>
  <c r="H30" i="3"/>
  <c r="I30" i="3"/>
  <c r="H62" i="3"/>
  <c r="I62" i="3"/>
  <c r="I94" i="3"/>
  <c r="H94" i="3"/>
  <c r="I126" i="3"/>
  <c r="H126" i="3"/>
  <c r="I158" i="3"/>
  <c r="H158" i="3"/>
  <c r="I190" i="3"/>
  <c r="H190" i="3"/>
  <c r="I68" i="3"/>
  <c r="H68" i="3"/>
  <c r="H161" i="3"/>
  <c r="I161" i="3"/>
  <c r="I172" i="3"/>
  <c r="H172" i="3"/>
  <c r="I124" i="3"/>
  <c r="H124" i="3"/>
  <c r="H25" i="3"/>
  <c r="I25" i="3"/>
  <c r="H57" i="3"/>
  <c r="I57" i="3"/>
  <c r="H89" i="3"/>
  <c r="I89" i="3"/>
  <c r="H121" i="3"/>
  <c r="I121" i="3"/>
  <c r="H153" i="3"/>
  <c r="I153" i="3"/>
  <c r="I148" i="3"/>
  <c r="H148" i="3"/>
  <c r="I34" i="3"/>
  <c r="H34" i="3"/>
  <c r="I66" i="3"/>
  <c r="H66" i="3"/>
  <c r="H98" i="3"/>
  <c r="I98" i="3"/>
  <c r="H130" i="3"/>
  <c r="I130" i="3"/>
  <c r="H162" i="3"/>
  <c r="I162" i="3"/>
  <c r="H194" i="3"/>
  <c r="I194" i="3"/>
  <c r="I196" i="3"/>
  <c r="H196" i="3"/>
  <c r="I27" i="3"/>
  <c r="H27" i="3"/>
  <c r="I59" i="3"/>
  <c r="H59" i="3"/>
  <c r="I91" i="3"/>
  <c r="H91" i="3"/>
  <c r="I123" i="3"/>
  <c r="H123" i="3"/>
  <c r="I155" i="3"/>
  <c r="H155" i="3"/>
  <c r="I195" i="3"/>
  <c r="H195" i="3"/>
  <c r="I180" i="3"/>
  <c r="H180" i="3"/>
</calcChain>
</file>

<file path=xl/sharedStrings.xml><?xml version="1.0" encoding="utf-8"?>
<sst xmlns="http://schemas.openxmlformats.org/spreadsheetml/2006/main" count="2036" uniqueCount="457">
  <si>
    <t>Transpower</t>
  </si>
  <si>
    <t>NZGP1 proposal</t>
  </si>
  <si>
    <t>Indicative charges</t>
  </si>
  <si>
    <t>Model description</t>
  </si>
  <si>
    <t xml:space="preserve">This model provides indicative charges for the NZGP1 proposal, consistent with the requirements of 7.5.1(1)(c) of the Capex IM. Input worksheets and cells are coloured blue, output worksheets and cells are coloured green.
</t>
  </si>
  <si>
    <t>It should be read alongside attachment F of the proposal, which explains how the covered costs and allocations were determined for each benefit-based investment (BBI).</t>
  </si>
  <si>
    <t>As explained in attachment F, the indicative covered costs and allocations set out in this spreadsheet are not the proposed or the final covered costs or allocations for the BBIs comprised in the preferred NZGP1 option.</t>
  </si>
  <si>
    <t>Transpower cannot, and does not, accept any liability for the accuracy or completeness of the information in this spreadheet or the consequences of your or others’ reliance on it.</t>
  </si>
  <si>
    <t xml:space="preserve">We recommend you review the TPM itself and seek independent expert advice before relying on anything in this spreadsheet.  </t>
  </si>
  <si>
    <t>Customer Code</t>
  </si>
  <si>
    <t>Location Code</t>
  </si>
  <si>
    <t>Connection ID</t>
  </si>
  <si>
    <t>HVDC/CNI - charge for regional demand group in 33/34 ($k)</t>
  </si>
  <si>
    <t>HVDC/CNI - charge for regional supply group in 33/34 ($k)</t>
  </si>
  <si>
    <t>Indicative charge for each GXP - $/MWh</t>
  </si>
  <si>
    <t>Indicative charge for each GXP - $/kW</t>
  </si>
  <si>
    <t>SOU2</t>
  </si>
  <si>
    <t>MAT</t>
  </si>
  <si>
    <t>KWGL</t>
  </si>
  <si>
    <t>KAW</t>
  </si>
  <si>
    <t>SKOG</t>
  </si>
  <si>
    <t>TRUG</t>
  </si>
  <si>
    <t>BWK</t>
  </si>
  <si>
    <t>HWA</t>
  </si>
  <si>
    <t>WPOW</t>
  </si>
  <si>
    <t>KUM</t>
  </si>
  <si>
    <t>ALPE</t>
  </si>
  <si>
    <t>ABY</t>
  </si>
  <si>
    <t>BPD</t>
  </si>
  <si>
    <t>STU</t>
  </si>
  <si>
    <t>TIM</t>
  </si>
  <si>
    <t>TKA</t>
  </si>
  <si>
    <t>TMK</t>
  </si>
  <si>
    <t>TWZ</t>
  </si>
  <si>
    <t>BUEL</t>
  </si>
  <si>
    <t>ORO</t>
  </si>
  <si>
    <t>CHBP</t>
  </si>
  <si>
    <t>WPW</t>
  </si>
  <si>
    <t>COUP</t>
  </si>
  <si>
    <t>BOB</t>
  </si>
  <si>
    <t>GLN</t>
  </si>
  <si>
    <t>CTCT</t>
  </si>
  <si>
    <t>CYD</t>
  </si>
  <si>
    <t>OKI</t>
  </si>
  <si>
    <t>PPI</t>
  </si>
  <si>
    <t>ROX</t>
  </si>
  <si>
    <t>SFD</t>
  </si>
  <si>
    <t>THI</t>
  </si>
  <si>
    <t>WHI</t>
  </si>
  <si>
    <t>WRK</t>
  </si>
  <si>
    <t>DUNE</t>
  </si>
  <si>
    <t>CML</t>
  </si>
  <si>
    <t>FKN</t>
  </si>
  <si>
    <t>HWB</t>
  </si>
  <si>
    <t>SDN</t>
  </si>
  <si>
    <t>EASH</t>
  </si>
  <si>
    <t>ASB</t>
  </si>
  <si>
    <t>EAST</t>
  </si>
  <si>
    <t>TUI</t>
  </si>
  <si>
    <t>POWN</t>
  </si>
  <si>
    <t>GENE</t>
  </si>
  <si>
    <t>HLY</t>
  </si>
  <si>
    <t>RPO</t>
  </si>
  <si>
    <t>TKB</t>
  </si>
  <si>
    <t>TKU</t>
  </si>
  <si>
    <t>HORO</t>
  </si>
  <si>
    <t>MHO</t>
  </si>
  <si>
    <t>PRM</t>
  </si>
  <si>
    <t>HRZE</t>
  </si>
  <si>
    <t>EDG</t>
  </si>
  <si>
    <t>WAI</t>
  </si>
  <si>
    <t>KIWI</t>
  </si>
  <si>
    <t>KUPE</t>
  </si>
  <si>
    <t>MARL</t>
  </si>
  <si>
    <t>BLN</t>
  </si>
  <si>
    <t>MELT</t>
  </si>
  <si>
    <t>WDV</t>
  </si>
  <si>
    <t>MELW</t>
  </si>
  <si>
    <t>WWD</t>
  </si>
  <si>
    <t>MERI</t>
  </si>
  <si>
    <t>AVI</t>
  </si>
  <si>
    <t>BEN</t>
  </si>
  <si>
    <t>MAN</t>
  </si>
  <si>
    <t>OHA</t>
  </si>
  <si>
    <t>OHB</t>
  </si>
  <si>
    <t>OHC</t>
  </si>
  <si>
    <t>WTK</t>
  </si>
  <si>
    <t>METH</t>
  </si>
  <si>
    <t>MNI</t>
  </si>
  <si>
    <t>MPOW</t>
  </si>
  <si>
    <t>ASY</t>
  </si>
  <si>
    <t>CUL</t>
  </si>
  <si>
    <t>KAI</t>
  </si>
  <si>
    <t>SBK</t>
  </si>
  <si>
    <t>WPR</t>
  </si>
  <si>
    <t>MRPL</t>
  </si>
  <si>
    <t>ARA</t>
  </si>
  <si>
    <t>ARI</t>
  </si>
  <si>
    <t>ATI</t>
  </si>
  <si>
    <t>KPO</t>
  </si>
  <si>
    <t>MTI</t>
  </si>
  <si>
    <t>NTRG</t>
  </si>
  <si>
    <t>NAP</t>
  </si>
  <si>
    <t>OHK</t>
  </si>
  <si>
    <t>SCGL</t>
  </si>
  <si>
    <t>SWN</t>
  </si>
  <si>
    <t>WKM</t>
  </si>
  <si>
    <t>WPA</t>
  </si>
  <si>
    <t>NAPA</t>
  </si>
  <si>
    <t>NELS</t>
  </si>
  <si>
    <t>STK</t>
  </si>
  <si>
    <t>NPOW</t>
  </si>
  <si>
    <t>BRB</t>
  </si>
  <si>
    <t>MPE</t>
  </si>
  <si>
    <t>MTO</t>
  </si>
  <si>
    <t>NZAS</t>
  </si>
  <si>
    <t>TWI</t>
  </si>
  <si>
    <t>NZST</t>
  </si>
  <si>
    <t>ORON</t>
  </si>
  <si>
    <t>APS</t>
  </si>
  <si>
    <t>BRY</t>
  </si>
  <si>
    <t>CLH</t>
  </si>
  <si>
    <t>COL</t>
  </si>
  <si>
    <t>HOR</t>
  </si>
  <si>
    <t>ISL</t>
  </si>
  <si>
    <t>KBY</t>
  </si>
  <si>
    <t>BAL</t>
  </si>
  <si>
    <t>NSY</t>
  </si>
  <si>
    <t>PANP</t>
  </si>
  <si>
    <t>POCO</t>
  </si>
  <si>
    <t>BPE</t>
  </si>
  <si>
    <t>BRK</t>
  </si>
  <si>
    <t>CST</t>
  </si>
  <si>
    <t>GYT</t>
  </si>
  <si>
    <t>HIN</t>
  </si>
  <si>
    <t>HUI</t>
  </si>
  <si>
    <t>KIN</t>
  </si>
  <si>
    <t>KMO</t>
  </si>
  <si>
    <t>KPU</t>
  </si>
  <si>
    <t>LTN</t>
  </si>
  <si>
    <t>MGM</t>
  </si>
  <si>
    <t>MST</t>
  </si>
  <si>
    <t>MTM</t>
  </si>
  <si>
    <t>MTN</t>
  </si>
  <si>
    <t>MTR</t>
  </si>
  <si>
    <t>OKN</t>
  </si>
  <si>
    <t>OPK</t>
  </si>
  <si>
    <t>PAO</t>
  </si>
  <si>
    <t>TGA</t>
  </si>
  <si>
    <t>TMI</t>
  </si>
  <si>
    <t>WGN</t>
  </si>
  <si>
    <t>WHU</t>
  </si>
  <si>
    <t>WKO</t>
  </si>
  <si>
    <t>WVY</t>
  </si>
  <si>
    <t>EDN</t>
  </si>
  <si>
    <t>GOR</t>
  </si>
  <si>
    <t>INV</t>
  </si>
  <si>
    <t>NMA</t>
  </si>
  <si>
    <t>RAYN</t>
  </si>
  <si>
    <t>BDE</t>
  </si>
  <si>
    <t>SCAN</t>
  </si>
  <si>
    <t>DVK</t>
  </si>
  <si>
    <t>SHPK</t>
  </si>
  <si>
    <t>PEN</t>
  </si>
  <si>
    <t>SOLE</t>
  </si>
  <si>
    <t>TARW</t>
  </si>
  <si>
    <t>TWC</t>
  </si>
  <si>
    <t>TASM</t>
  </si>
  <si>
    <t>KIK</t>
  </si>
  <si>
    <t>MCH</t>
  </si>
  <si>
    <t>TBOP</t>
  </si>
  <si>
    <t>KPA</t>
  </si>
  <si>
    <t>MKE</t>
  </si>
  <si>
    <t>TOPE</t>
  </si>
  <si>
    <t>KOE</t>
  </si>
  <si>
    <t>TRNZ</t>
  </si>
  <si>
    <t>HAM</t>
  </si>
  <si>
    <t>TMN</t>
  </si>
  <si>
    <t>TNG</t>
  </si>
  <si>
    <t>ARG</t>
  </si>
  <si>
    <t>UNET</t>
  </si>
  <si>
    <t>CPK</t>
  </si>
  <si>
    <t>GFD</t>
  </si>
  <si>
    <t>HAY</t>
  </si>
  <si>
    <t>KWA</t>
  </si>
  <si>
    <t>MLG</t>
  </si>
  <si>
    <t>PNI</t>
  </si>
  <si>
    <t>TKR</t>
  </si>
  <si>
    <t>UHT</t>
  </si>
  <si>
    <t>WIL</t>
  </si>
  <si>
    <t>UNIS</t>
  </si>
  <si>
    <t>FHL</t>
  </si>
  <si>
    <t>OWH</t>
  </si>
  <si>
    <t>RDF</t>
  </si>
  <si>
    <t>ROT</t>
  </si>
  <si>
    <t>TRK</t>
  </si>
  <si>
    <t>WTU</t>
  </si>
  <si>
    <t>VECT</t>
  </si>
  <si>
    <t>ALB</t>
  </si>
  <si>
    <t>HEN</t>
  </si>
  <si>
    <t>HEP</t>
  </si>
  <si>
    <t>HOB</t>
  </si>
  <si>
    <t>LFD</t>
  </si>
  <si>
    <t>MNG</t>
  </si>
  <si>
    <t>OTA</t>
  </si>
  <si>
    <t>PAK</t>
  </si>
  <si>
    <t>ROS</t>
  </si>
  <si>
    <t>SVL</t>
  </si>
  <si>
    <t>TAK</t>
  </si>
  <si>
    <t>WEL</t>
  </si>
  <si>
    <t>WIR</t>
  </si>
  <si>
    <t>WRD</t>
  </si>
  <si>
    <t>WAIP</t>
  </si>
  <si>
    <t>CBG</t>
  </si>
  <si>
    <t>TMU</t>
  </si>
  <si>
    <t>WATA</t>
  </si>
  <si>
    <t>BPT</t>
  </si>
  <si>
    <t>OAM</t>
  </si>
  <si>
    <t>WELE</t>
  </si>
  <si>
    <t>TWH</t>
  </si>
  <si>
    <t>WNST</t>
  </si>
  <si>
    <t>ATU</t>
  </si>
  <si>
    <t>DOB</t>
  </si>
  <si>
    <t>GYM</t>
  </si>
  <si>
    <t>HKK</t>
  </si>
  <si>
    <t>OTI</t>
  </si>
  <si>
    <t>RFN</t>
  </si>
  <si>
    <t>WTOM</t>
  </si>
  <si>
    <t>HTI</t>
  </si>
  <si>
    <t>NPK</t>
  </si>
  <si>
    <t>ONG</t>
  </si>
  <si>
    <t>OMVP</t>
  </si>
  <si>
    <t>JRD</t>
  </si>
  <si>
    <t>MSVP</t>
  </si>
  <si>
    <t>WAV1</t>
  </si>
  <si>
    <t>Customer Alias</t>
  </si>
  <si>
    <t>Allocation - regional demand group</t>
  </si>
  <si>
    <t>Allocation - regional supply group</t>
  </si>
  <si>
    <t>HVDC/CNI covered cost in 2033/34 pricing year ($m)</t>
  </si>
  <si>
    <t>Wairakei Ring covered cost in 2033/34 pricing year ($m)</t>
  </si>
  <si>
    <t>Source:</t>
  </si>
  <si>
    <t>Indicative Pricing Model - 2022/23</t>
  </si>
  <si>
    <t>Anytime maximum demand (residual) (AMDR) (kW)</t>
  </si>
  <si>
    <t>ALPEABY</t>
  </si>
  <si>
    <t>ALPEBPD</t>
  </si>
  <si>
    <t>ALPESTU</t>
  </si>
  <si>
    <t>ALPETIM</t>
  </si>
  <si>
    <t>ALPETKA</t>
  </si>
  <si>
    <t>ALPETMK</t>
  </si>
  <si>
    <t>ALPETWZ</t>
  </si>
  <si>
    <t>BUELORO</t>
  </si>
  <si>
    <t>WPT</t>
  </si>
  <si>
    <t>BUELWPT</t>
  </si>
  <si>
    <t>CHBPWPW</t>
  </si>
  <si>
    <t>COUPBOB</t>
  </si>
  <si>
    <t>COUPGLN</t>
  </si>
  <si>
    <t>CTCTCYD</t>
  </si>
  <si>
    <t>CTCTOKI</t>
  </si>
  <si>
    <t>CTCTOTA</t>
  </si>
  <si>
    <t>CTCTPPI</t>
  </si>
  <si>
    <t>CTCTROX</t>
  </si>
  <si>
    <t>CTCTSFD</t>
  </si>
  <si>
    <t>CTCTTHI</t>
  </si>
  <si>
    <t>CTCTWHI</t>
  </si>
  <si>
    <t>CTCTWRK</t>
  </si>
  <si>
    <t>DUNECML</t>
  </si>
  <si>
    <t>DUNECYD</t>
  </si>
  <si>
    <t>DUNEFKN</t>
  </si>
  <si>
    <t>DUNEHWB</t>
  </si>
  <si>
    <t>DUNESDN</t>
  </si>
  <si>
    <t>EASHASB</t>
  </si>
  <si>
    <t>EASTTUI</t>
  </si>
  <si>
    <t>GENEHLY</t>
  </si>
  <si>
    <t>GENERPO</t>
  </si>
  <si>
    <t>GENETKA</t>
  </si>
  <si>
    <t>GENETKB</t>
  </si>
  <si>
    <t>GENETKU</t>
  </si>
  <si>
    <t>GENETUI</t>
  </si>
  <si>
    <t>HOROMHO</t>
  </si>
  <si>
    <t>HOROPRM</t>
  </si>
  <si>
    <t>HRZEEDG</t>
  </si>
  <si>
    <t>HRZEKAW</t>
  </si>
  <si>
    <t>HRZEWAI</t>
  </si>
  <si>
    <t>KIWIHWA</t>
  </si>
  <si>
    <t>KUPEHWA</t>
  </si>
  <si>
    <t>KWGLKAW</t>
  </si>
  <si>
    <t>MARLBLN</t>
  </si>
  <si>
    <t>MELTWDV</t>
  </si>
  <si>
    <t>MELWWWD</t>
  </si>
  <si>
    <t>MERIAVI</t>
  </si>
  <si>
    <t>MERIBEN</t>
  </si>
  <si>
    <t>MERIMAN</t>
  </si>
  <si>
    <t>MERIOHA</t>
  </si>
  <si>
    <t>MERIOHB</t>
  </si>
  <si>
    <t>MERIOHC</t>
  </si>
  <si>
    <t>MERITWZ</t>
  </si>
  <si>
    <t>MERIWTK</t>
  </si>
  <si>
    <t>METHMNI</t>
  </si>
  <si>
    <t>MPOWASY</t>
  </si>
  <si>
    <t>MPOWCUL</t>
  </si>
  <si>
    <t>MPOWKAI</t>
  </si>
  <si>
    <t>MPOWSBK</t>
  </si>
  <si>
    <t>MPOWWPR</t>
  </si>
  <si>
    <t>MRPLARA</t>
  </si>
  <si>
    <t>MRPLARI</t>
  </si>
  <si>
    <t>MRPLATI</t>
  </si>
  <si>
    <t>MRPLKPO</t>
  </si>
  <si>
    <t>MRPLMTI</t>
  </si>
  <si>
    <t>MRPLOHK</t>
  </si>
  <si>
    <t>MRPLWKM</t>
  </si>
  <si>
    <t>MRPLWPA</t>
  </si>
  <si>
    <t>MSVPLTN</t>
  </si>
  <si>
    <t>NAPANAP</t>
  </si>
  <si>
    <t>NELSSTK</t>
  </si>
  <si>
    <t>NPOWBRB</t>
  </si>
  <si>
    <t>NPOWMPE</t>
  </si>
  <si>
    <t>NPOWMTO</t>
  </si>
  <si>
    <t>NTRGNAP</t>
  </si>
  <si>
    <t>NZASTWI</t>
  </si>
  <si>
    <t>NZSTGLN</t>
  </si>
  <si>
    <t>OMVPMNI</t>
  </si>
  <si>
    <t>ORONAPS</t>
  </si>
  <si>
    <t>ORONBRY</t>
  </si>
  <si>
    <t>ORONCLH</t>
  </si>
  <si>
    <t>ORONCOL</t>
  </si>
  <si>
    <t>ORONHOR</t>
  </si>
  <si>
    <t>ORONISL</t>
  </si>
  <si>
    <t>ORONKBY</t>
  </si>
  <si>
    <t>PANPWHI</t>
  </si>
  <si>
    <t>POCOBPE</t>
  </si>
  <si>
    <t>POCOBRK</t>
  </si>
  <si>
    <t>POCOCST</t>
  </si>
  <si>
    <t>POCOGYT</t>
  </si>
  <si>
    <t>POCOHIN</t>
  </si>
  <si>
    <t>POCOHUI</t>
  </si>
  <si>
    <t>POCOHWA</t>
  </si>
  <si>
    <t>POCOKIN</t>
  </si>
  <si>
    <t>POCOKMO</t>
  </si>
  <si>
    <t>POCOKPU</t>
  </si>
  <si>
    <t>POCOLTN</t>
  </si>
  <si>
    <t>POCOMGM</t>
  </si>
  <si>
    <t>POCOMST</t>
  </si>
  <si>
    <t>POCOMTM</t>
  </si>
  <si>
    <t>POCOMTN</t>
  </si>
  <si>
    <t>POCOMTR</t>
  </si>
  <si>
    <t>NPL</t>
  </si>
  <si>
    <t>POCONPL</t>
  </si>
  <si>
    <t>POCOOKN</t>
  </si>
  <si>
    <t>POCOOPK</t>
  </si>
  <si>
    <t>POCOPAO</t>
  </si>
  <si>
    <t>POCOSFD</t>
  </si>
  <si>
    <t>POCOTGA</t>
  </si>
  <si>
    <t>POCOTMI</t>
  </si>
  <si>
    <t>POCOWGN</t>
  </si>
  <si>
    <t>POCOWHU</t>
  </si>
  <si>
    <t>POCOWKO</t>
  </si>
  <si>
    <t>POCOWVY</t>
  </si>
  <si>
    <t>POWNBAL</t>
  </si>
  <si>
    <t>POWNEDN</t>
  </si>
  <si>
    <t>POWNFKN</t>
  </si>
  <si>
    <t>POWNGOR</t>
  </si>
  <si>
    <t>POWNHWB</t>
  </si>
  <si>
    <t>POWNINV</t>
  </si>
  <si>
    <t>POWNNMA</t>
  </si>
  <si>
    <t>POWNNSY</t>
  </si>
  <si>
    <t>RAYNBDE</t>
  </si>
  <si>
    <t>SCANDVK</t>
  </si>
  <si>
    <t>SCANWDV</t>
  </si>
  <si>
    <t>SCGLSWN</t>
  </si>
  <si>
    <t>SHPKPEN</t>
  </si>
  <si>
    <t>SKOGKAW</t>
  </si>
  <si>
    <t>SOLEBDE</t>
  </si>
  <si>
    <t>SOU2MAT</t>
  </si>
  <si>
    <t>TARWTWC</t>
  </si>
  <si>
    <t>TASMKIK</t>
  </si>
  <si>
    <t>TASMMCH</t>
  </si>
  <si>
    <t>TASMSTK</t>
  </si>
  <si>
    <t>TBOPKPA</t>
  </si>
  <si>
    <t>TBOPJRD</t>
  </si>
  <si>
    <t>TBOPMKE</t>
  </si>
  <si>
    <t>TOPEKOE</t>
  </si>
  <si>
    <t>TRNZBPE</t>
  </si>
  <si>
    <t>TRNZHAM</t>
  </si>
  <si>
    <t>TRNZPEN</t>
  </si>
  <si>
    <t>TRNZSWN</t>
  </si>
  <si>
    <t>TRNZTMN</t>
  </si>
  <si>
    <t>TRNZTNG</t>
  </si>
  <si>
    <t>TRUGARG</t>
  </si>
  <si>
    <t>TRUGBWK</t>
  </si>
  <si>
    <t>TRUGCOL</t>
  </si>
  <si>
    <t>TRUGHWA</t>
  </si>
  <si>
    <t>TRUGMAT</t>
  </si>
  <si>
    <t>UNETCPK</t>
  </si>
  <si>
    <t>UNETGFD</t>
  </si>
  <si>
    <t>UNETHAY</t>
  </si>
  <si>
    <t>UNETKWA</t>
  </si>
  <si>
    <t>UNETMLG</t>
  </si>
  <si>
    <t>UNETPNI</t>
  </si>
  <si>
    <t>UNETTKR</t>
  </si>
  <si>
    <t>UNETUHT</t>
  </si>
  <si>
    <t>UNETWIL</t>
  </si>
  <si>
    <t>UNISFHL</t>
  </si>
  <si>
    <t>UNISOWH</t>
  </si>
  <si>
    <t>UNISRDF</t>
  </si>
  <si>
    <t>UNISROT</t>
  </si>
  <si>
    <t>UNISTRK</t>
  </si>
  <si>
    <t>UNISWRK</t>
  </si>
  <si>
    <t>UNISWTU</t>
  </si>
  <si>
    <t>VECTALB</t>
  </si>
  <si>
    <t>VECTHEN</t>
  </si>
  <si>
    <t>VECTHEP</t>
  </si>
  <si>
    <t>VECTHOB</t>
  </si>
  <si>
    <t>VECTLFD</t>
  </si>
  <si>
    <t>VECTMNG</t>
  </si>
  <si>
    <t>VECTOTA</t>
  </si>
  <si>
    <t>VECTPAK</t>
  </si>
  <si>
    <t>VECTPEN</t>
  </si>
  <si>
    <t>VECTROS</t>
  </si>
  <si>
    <t>VECTSVL</t>
  </si>
  <si>
    <t>VECTTAK</t>
  </si>
  <si>
    <t>VECTWEL</t>
  </si>
  <si>
    <t>VECTWIR</t>
  </si>
  <si>
    <t>VECTWRD</t>
  </si>
  <si>
    <t>WAIPCBG</t>
  </si>
  <si>
    <t>WAIPTMU</t>
  </si>
  <si>
    <t>WATABPT</t>
  </si>
  <si>
    <t>WATAOAM</t>
  </si>
  <si>
    <t>WATATWZ</t>
  </si>
  <si>
    <t>WATAWTK</t>
  </si>
  <si>
    <t>WAV1WVY</t>
  </si>
  <si>
    <t>WELEHAM</t>
  </si>
  <si>
    <t>WELEHLY</t>
  </si>
  <si>
    <t>MER</t>
  </si>
  <si>
    <t>WELEMER</t>
  </si>
  <si>
    <t>WELETWH</t>
  </si>
  <si>
    <t>WNSTTNG</t>
  </si>
  <si>
    <t>WPOWATU</t>
  </si>
  <si>
    <t>WPOWDOB</t>
  </si>
  <si>
    <t>WPOWGYM</t>
  </si>
  <si>
    <t>WPOWHKK</t>
  </si>
  <si>
    <t>WPOWKUM</t>
  </si>
  <si>
    <t>WPOWOTI</t>
  </si>
  <si>
    <t>WPOWRFN</t>
  </si>
  <si>
    <t>WTOMHTI</t>
  </si>
  <si>
    <t>WTOMNPK</t>
  </si>
  <si>
    <t>WTOMOKN</t>
  </si>
  <si>
    <t>WTOMONG</t>
  </si>
  <si>
    <t>WTOMTKU</t>
  </si>
  <si>
    <t>CUWLP starting BBI customer allocations - Record of applications of the BBC standard method</t>
  </si>
  <si>
    <t>Annual Offtake IRA (kWh)</t>
  </si>
  <si>
    <t>Annual Injection IRA (kWh)</t>
  </si>
  <si>
    <t>Simple BBI customer and regional allocations model, LNI_HV investment region</t>
  </si>
  <si>
    <t>Offtake allocation</t>
  </si>
  <si>
    <t>Injection allocation</t>
  </si>
  <si>
    <t>Wairakei Ring charge for regional demand group in 33/34 ($k)</t>
  </si>
  <si>
    <t>Wairakei Ring charge for regional supply group in 33/34 ($k)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</si>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</sst>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0.00_-;\-&quot;$&quot;* #,##0.00_-;_-&quot;$&quot;* &quot;-&quot;??_-;_-@_-"/>
    <numFmt numFmtId="43" formatCode="_-* #,##0.00_-;\-* #,##0.00_-;_-* &quot;-&quot;??_-;_-@_-"/>
    <numFmt numFmtId="164" formatCode="_-* #,##0.0_-;\(#,##0.0\)_-;_-* &quot;-&quot;_-;_-@_-"/>
    <numFmt numFmtId="165" formatCode="_-* #,##0_-;\(#,##0\)_-;_-* &quot;-&quot;_-;_-@_-"/>
    <numFmt numFmtId="166" formatCode="0_ ;\-0\ "/>
    <numFmt numFmtId="167" formatCode="_-* #,##0_-;\-* #,##0_-;_-* &quot;-&quot;??_-;_-@_-"/>
    <numFmt numFmtId="168" formatCode="_-&quot;$&quot;* #,##0.0_-;\-&quot;$&quot;* #,##0.0_-;_-&quot;$&quot;* &quot;-&quot;??_-;_-@_-"/>
  </numFmts>
  <fonts count="1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5"/>
      <color theme="3"/>
      <name val="Calibri"/>
      <family val="2"/>
      <scheme val="minor"/>
    </font>
    <font>
      <b/>
      <sz val="12"/>
      <color theme="1"/>
      <name val="Calibri"/>
      <family val="2"/>
      <scheme val="minor"/>
    </font>
    <font>
      <b/>
      <sz val="11"/>
      <name val="Calibri"/>
      <family val="2"/>
      <scheme val="minor"/>
    </font>
    <font>
      <sz val="11"/>
      <name val="Calibri"/>
      <family val="2"/>
      <scheme val="minor"/>
    </font>
    <font>
      <b/>
      <sz val="22"/>
      <color rgb="FF587987"/>
      <name val="Arial"/>
      <family val="2"/>
    </font>
    <font>
      <sz val="22"/>
      <color rgb="FF587987"/>
      <name val="Arial"/>
      <family val="2"/>
    </font>
    <font>
      <u/>
      <sz val="11"/>
      <color theme="10"/>
      <name val="Calibri"/>
      <family val="2"/>
      <scheme val="minor"/>
    </font>
    <font>
      <sz val="8"/>
      <name val="Calibri"/>
      <family val="2"/>
      <scheme val="minor"/>
    </font>
    <font>
      <sz val="15"/>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DEEFF"/>
        <bgColor indexed="64"/>
      </patternFill>
    </fill>
    <fill>
      <patternFill patternType="solid">
        <fgColor rgb="FFC5FFDF"/>
        <bgColor indexed="64"/>
      </patternFill>
    </fill>
  </fills>
  <borders count="3">
    <border>
      <left/>
      <right/>
      <top/>
      <bottom/>
      <diagonal/>
    </border>
    <border>
      <left/>
      <right/>
      <top/>
      <bottom style="thick">
        <color theme="4"/>
      </bottom>
      <diagonal/>
    </border>
    <border>
      <left/>
      <right/>
      <top style="thick">
        <color theme="4" tint="0.499984740745262"/>
      </top>
      <bottom/>
      <diagonal/>
    </border>
  </borders>
  <cellStyleXfs count="10">
    <xf numFmtId="0" fontId="0" fillId="0" borderId="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4" fillId="0" borderId="1" applyNumberFormat="0" applyFill="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26">
    <xf numFmtId="0" fontId="0" fillId="0" borderId="0" xfId="0"/>
    <xf numFmtId="0" fontId="3" fillId="0" borderId="0" xfId="0" applyFont="1"/>
    <xf numFmtId="0" fontId="0" fillId="2" borderId="0" xfId="0" applyFill="1"/>
    <xf numFmtId="0" fontId="8" fillId="2" borderId="0" xfId="0" applyFont="1" applyFill="1" applyAlignment="1">
      <alignment vertical="top"/>
    </xf>
    <xf numFmtId="0" fontId="4" fillId="2" borderId="1" xfId="7" applyFill="1"/>
    <xf numFmtId="0" fontId="5" fillId="2" borderId="0" xfId="0" applyFont="1" applyFill="1"/>
    <xf numFmtId="0" fontId="7" fillId="2" borderId="0" xfId="0" applyFont="1" applyFill="1" applyAlignment="1">
      <alignment vertical="top" wrapText="1"/>
    </xf>
    <xf numFmtId="0" fontId="7" fillId="2" borderId="0" xfId="0" applyFont="1" applyFill="1"/>
    <xf numFmtId="0" fontId="0" fillId="0" borderId="2" xfId="0" applyBorder="1" applyAlignment="1">
      <alignment vertical="top" wrapText="1"/>
    </xf>
    <xf numFmtId="0" fontId="6" fillId="0" borderId="0" xfId="2" applyFont="1" applyFill="1" applyBorder="1"/>
    <xf numFmtId="0" fontId="10" fillId="0" borderId="0" xfId="9"/>
    <xf numFmtId="0" fontId="7" fillId="3" borderId="0" xfId="0" applyFont="1" applyFill="1"/>
    <xf numFmtId="165" fontId="7" fillId="3" borderId="0" xfId="3" applyNumberFormat="1" applyFont="1" applyFill="1" applyBorder="1"/>
    <xf numFmtId="0" fontId="0" fillId="3" borderId="0" xfId="0" applyFill="1"/>
    <xf numFmtId="167" fontId="0" fillId="3" borderId="0" xfId="4" applyNumberFormat="1" applyFont="1" applyFill="1"/>
    <xf numFmtId="0" fontId="0" fillId="3" borderId="0" xfId="0" applyFill="1" applyAlignment="1">
      <alignment horizontal="left"/>
    </xf>
    <xf numFmtId="10" fontId="0" fillId="3" borderId="0" xfId="1" applyNumberFormat="1" applyFont="1" applyFill="1"/>
    <xf numFmtId="17" fontId="9" fillId="2" borderId="0" xfId="0" quotePrefix="1" applyNumberFormat="1" applyFont="1" applyFill="1" applyAlignment="1">
      <alignment vertical="top"/>
    </xf>
    <xf numFmtId="166" fontId="7" fillId="2" borderId="0" xfId="5" applyNumberFormat="1" applyFont="1" applyFill="1" applyBorder="1"/>
    <xf numFmtId="0" fontId="12" fillId="2" borderId="1" xfId="7" applyFont="1" applyFill="1"/>
    <xf numFmtId="0" fontId="3" fillId="0" borderId="0" xfId="0" applyFont="1" applyAlignment="1">
      <alignment vertical="top" wrapText="1"/>
    </xf>
    <xf numFmtId="0" fontId="0" fillId="2" borderId="2" xfId="0" applyFill="1" applyBorder="1" applyAlignment="1">
      <alignment vertical="top"/>
    </xf>
    <xf numFmtId="9" fontId="0" fillId="3" borderId="0" xfId="1" applyFont="1" applyFill="1"/>
    <xf numFmtId="44" fontId="0" fillId="4" borderId="0" xfId="6" applyFont="1" applyFill="1"/>
    <xf numFmtId="44" fontId="0" fillId="4" borderId="0" xfId="0" applyNumberFormat="1" applyFill="1"/>
    <xf numFmtId="168" fontId="0" fillId="4" borderId="0" xfId="0" applyNumberFormat="1" applyFill="1"/>
  </cellXfs>
  <cellStyles count="10">
    <cellStyle name="Comma" xfId="4" builtinId="3"/>
    <cellStyle name="Comma [0]" xfId="5" builtinId="6"/>
    <cellStyle name="Comma [0] 2" xfId="8" xr:uid="{768A7682-3016-47AE-8C4E-5C61B3BC42D9}"/>
    <cellStyle name="Comma [1]" xfId="3" xr:uid="{79BA2371-1A80-43D2-8044-A200A57B6E55}"/>
    <cellStyle name="Currency" xfId="6" builtinId="4"/>
    <cellStyle name="Heading 1" xfId="7" builtinId="16"/>
    <cellStyle name="Heading 4" xfId="2" builtinId="19"/>
    <cellStyle name="Hyperlink" xfId="9" builtinId="8"/>
    <cellStyle name="Normal" xfId="0" builtinId="0"/>
    <cellStyle name="Percent" xfId="1" builtinId="5"/>
  </cellStyles>
  <dxfs count="0"/>
  <tableStyles count="0" defaultTableStyle="TableStyleMedium2" defaultPivotStyle="PivotStyleLight16"/>
  <colors>
    <mruColors>
      <color rgb="FFC5FFDF"/>
      <color rgb="FFBD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pow-corp-production.s3.ap-southeast-2.amazonaws.com/public/uncontrolled_docs/TPM%20indicative%20pricing%20model.xlsx?VersionId=LDutte1FmbRUtSZRzfCsqAgKeJFHJaI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tpow-corp-production.s3.ap-southeast-2.amazonaws.com/public/uncontrolled_docs/CUWLP%20starting%20BBI%20customer%20allocations%20post%20processing%20model.xlsx?VersionId=VYQrlrq8iBi9s3MJH_5LsHtURhjGuFD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pow-corp-production.s3.ap-southeast-2.amazonaws.com/public/uncontrolled_docs/Simple%20BBI%20customer%20and%20regional%20allocations%20Aug%202022.xlsx?VersionId=4rSCsN2q73uDztNj3udAwA36mvqg7Zv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6B67-3686-44AA-92A1-0E3A525CB593}">
  <dimension ref="A1:S12"/>
  <sheetViews>
    <sheetView zoomScale="85" zoomScaleNormal="85" workbookViewId="0">
      <selection activeCell="A14" sqref="A14"/>
    </sheetView>
  </sheetViews>
  <sheetFormatPr defaultRowHeight="15" x14ac:dyDescent="0.25"/>
  <cols>
    <col min="1" max="1" width="21.42578125" customWidth="1"/>
  </cols>
  <sheetData>
    <row r="1" spans="1:19" ht="27.75" x14ac:dyDescent="0.25">
      <c r="A1" s="3" t="s">
        <v>0</v>
      </c>
      <c r="B1" s="2"/>
      <c r="C1" s="2"/>
    </row>
    <row r="2" spans="1:19" ht="27.75" x14ac:dyDescent="0.25">
      <c r="A2" s="3" t="s">
        <v>1</v>
      </c>
      <c r="B2" s="2"/>
      <c r="C2" s="2"/>
    </row>
    <row r="3" spans="1:19" ht="27.75" x14ac:dyDescent="0.25">
      <c r="A3" s="3" t="s">
        <v>2</v>
      </c>
      <c r="B3" s="2"/>
      <c r="C3" s="2"/>
    </row>
    <row r="4" spans="1:19" ht="27" x14ac:dyDescent="0.25">
      <c r="A4" s="17">
        <v>44866</v>
      </c>
      <c r="B4" s="2"/>
      <c r="C4" s="2"/>
    </row>
    <row r="7" spans="1:19" ht="20.25" thickBot="1" x14ac:dyDescent="0.35">
      <c r="A7" s="4" t="s">
        <v>3</v>
      </c>
      <c r="B7" s="5" t="s">
        <v>456</v>
      </c>
      <c r="C7" s="4"/>
      <c r="D7" s="4"/>
      <c r="E7" s="4"/>
      <c r="F7" s="4"/>
      <c r="G7" s="4"/>
      <c r="H7" s="4"/>
      <c r="I7" s="4"/>
      <c r="J7" s="4"/>
      <c r="K7" s="4"/>
      <c r="L7" s="4"/>
      <c r="M7" s="19"/>
      <c r="N7" s="19"/>
      <c r="O7" s="19"/>
      <c r="P7" s="19"/>
      <c r="Q7" s="19"/>
      <c r="R7" s="19"/>
      <c r="S7" s="19"/>
    </row>
    <row r="8" spans="1:19" ht="15" customHeight="1" thickTop="1" x14ac:dyDescent="0.25">
      <c r="A8" s="21" t="s">
        <v>4</v>
      </c>
      <c r="B8" s="8"/>
      <c r="C8" s="8"/>
      <c r="D8" s="8"/>
      <c r="E8" s="8"/>
      <c r="F8" s="8"/>
      <c r="G8" s="8"/>
      <c r="H8" s="8"/>
      <c r="I8" s="8"/>
      <c r="J8" s="8"/>
      <c r="K8" s="8"/>
      <c r="L8" s="18"/>
      <c r="M8" s="18"/>
      <c r="N8" s="18"/>
      <c r="O8" s="18"/>
      <c r="P8" s="18"/>
      <c r="Q8" s="18"/>
      <c r="R8" s="18"/>
      <c r="S8" s="18"/>
    </row>
    <row r="9" spans="1:19" x14ac:dyDescent="0.25">
      <c r="A9" s="2" t="s">
        <v>5</v>
      </c>
      <c r="B9" s="2"/>
      <c r="C9" s="6"/>
      <c r="D9" s="7"/>
      <c r="E9" s="7"/>
      <c r="F9" s="7"/>
      <c r="G9" s="7"/>
      <c r="H9" s="18"/>
      <c r="I9" s="18"/>
      <c r="J9" s="18"/>
      <c r="K9" s="18"/>
      <c r="L9" s="18"/>
      <c r="M9" s="18"/>
      <c r="N9" s="18"/>
      <c r="O9" s="18"/>
      <c r="P9" s="18"/>
      <c r="Q9" s="18"/>
      <c r="R9" s="18"/>
      <c r="S9" s="18"/>
    </row>
    <row r="10" spans="1:19" x14ac:dyDescent="0.25">
      <c r="A10" s="2" t="s">
        <v>6</v>
      </c>
      <c r="B10" s="2"/>
      <c r="C10" s="6"/>
      <c r="D10" s="7"/>
      <c r="E10" s="7"/>
      <c r="F10" s="7"/>
      <c r="G10" s="7"/>
      <c r="H10" s="18"/>
      <c r="I10" s="18"/>
      <c r="J10" s="18"/>
      <c r="K10" s="18"/>
      <c r="L10" s="18"/>
      <c r="M10" s="18"/>
      <c r="N10" s="18"/>
      <c r="O10" s="18"/>
      <c r="P10" s="18"/>
      <c r="Q10" s="18"/>
      <c r="R10" s="18"/>
      <c r="S10" s="18"/>
    </row>
    <row r="11" spans="1:19" ht="15" customHeight="1" x14ac:dyDescent="0.25">
      <c r="A11" s="2" t="s">
        <v>7</v>
      </c>
      <c r="B11" s="2"/>
      <c r="C11" s="6"/>
      <c r="D11" s="7"/>
      <c r="E11" s="7"/>
      <c r="F11" s="7"/>
      <c r="G11" s="7"/>
      <c r="H11" s="18"/>
      <c r="I11" s="18"/>
      <c r="J11" s="18"/>
      <c r="K11" s="18"/>
      <c r="L11" s="18"/>
      <c r="M11" s="18"/>
      <c r="N11" s="18"/>
      <c r="O11" s="18"/>
      <c r="P11" s="18"/>
      <c r="Q11" s="18"/>
      <c r="R11" s="18"/>
      <c r="S11" s="18"/>
    </row>
    <row r="12" spans="1:19" x14ac:dyDescent="0.25">
      <c r="A12" s="2" t="s">
        <v>8</v>
      </c>
      <c r="B12" s="2"/>
      <c r="C12" s="6"/>
      <c r="D12" s="7"/>
      <c r="E12" s="7"/>
      <c r="F12" s="7"/>
      <c r="G12" s="7"/>
      <c r="H12" s="18"/>
      <c r="I12" s="18"/>
      <c r="J12" s="18"/>
      <c r="K12" s="18"/>
      <c r="L12" s="18"/>
      <c r="M12" s="18"/>
      <c r="N12" s="18"/>
      <c r="O12" s="18"/>
      <c r="P12" s="18"/>
      <c r="Q12" s="18"/>
      <c r="R12" s="18"/>
      <c r="S12"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56221-BB8B-48C5-8F3D-A14709960347}">
  <sheetPr>
    <tabColor rgb="FF00B050"/>
  </sheetPr>
  <dimension ref="A1:I199"/>
  <sheetViews>
    <sheetView topLeftCell="A183" workbookViewId="0"/>
  </sheetViews>
  <sheetFormatPr defaultRowHeight="15" x14ac:dyDescent="0.25"/>
  <cols>
    <col min="1" max="1" width="14.42578125" bestFit="1" customWidth="1"/>
    <col min="2" max="2" width="13.5703125" bestFit="1" customWidth="1"/>
    <col min="3" max="3" width="13.5703125" customWidth="1"/>
    <col min="4" max="8" width="35.5703125" customWidth="1"/>
    <col min="9" max="9" width="32.7109375" bestFit="1" customWidth="1"/>
  </cols>
  <sheetData>
    <row r="1" spans="1:9" ht="30" customHeight="1" x14ac:dyDescent="0.25">
      <c r="A1" s="20" t="s">
        <v>9</v>
      </c>
      <c r="B1" s="20" t="s">
        <v>10</v>
      </c>
      <c r="C1" s="20" t="s">
        <v>11</v>
      </c>
      <c r="D1" s="20" t="s">
        <v>12</v>
      </c>
      <c r="E1" s="20" t="s">
        <v>13</v>
      </c>
      <c r="F1" s="20" t="s">
        <v>454</v>
      </c>
      <c r="G1" s="20" t="s">
        <v>455</v>
      </c>
      <c r="H1" s="20" t="s">
        <v>14</v>
      </c>
      <c r="I1" s="20" t="s">
        <v>15</v>
      </c>
    </row>
    <row r="2" spans="1:9" x14ac:dyDescent="0.25">
      <c r="A2" t="s">
        <v>16</v>
      </c>
      <c r="B2" t="s">
        <v>17</v>
      </c>
      <c r="C2" t="str">
        <f>A2&amp;B2</f>
        <v>SOU2MAT</v>
      </c>
      <c r="D2" s="23">
        <f>VLOOKUP(C2,'HVDC-CNI indicative allocations'!$A$2:$E$199,4,0)*'Indicative covered cost'!$B$1*1000</f>
        <v>0</v>
      </c>
      <c r="E2" s="23">
        <f>VLOOKUP(C2,'HVDC-CNI indicative allocations'!$A$2:$E$199,5,0)*'Indicative covered cost'!$B$1*1000</f>
        <v>0</v>
      </c>
      <c r="F2" s="23">
        <f>VLOOKUP(C2,'WRK Ring indicative allocations'!$A$3:$C$200,2,0)*('Indicative covered cost'!$B$2)*1000</f>
        <v>5.7395258794527212E-3</v>
      </c>
      <c r="G2" s="23">
        <f>VLOOKUP(C2,'WRK Ring indicative allocations'!$A$3:$C$200,3,0)*('Indicative covered cost'!$B$2)*1000</f>
        <v>0.20704423904204469</v>
      </c>
      <c r="H2" s="24">
        <f>IFERROR((D2+F2)*10^6/VLOOKUP(C2,'Intra-regional allocators'!A3:E200,4,0),0)</f>
        <v>1.2411814513794516E-2</v>
      </c>
      <c r="I2" s="25">
        <f>IFERROR((D2+F2)*10^3/VLOOKUP(C2,'Gross AMD'!$C$3:$D$204,2,0),0)</f>
        <v>0</v>
      </c>
    </row>
    <row r="3" spans="1:9" x14ac:dyDescent="0.25">
      <c r="A3" t="s">
        <v>18</v>
      </c>
      <c r="B3" t="s">
        <v>19</v>
      </c>
      <c r="C3" t="str">
        <f t="shared" ref="C3:C66" si="0">A3&amp;B3</f>
        <v>KWGLKAW</v>
      </c>
      <c r="D3" s="23">
        <f>VLOOKUP(C3,'HVDC-CNI indicative allocations'!$A$2:$E$199,4,0)*'Indicative covered cost'!$B$1*1000</f>
        <v>0</v>
      </c>
      <c r="E3" s="23">
        <f>VLOOKUP(C3,'HVDC-CNI indicative allocations'!$A$2:$E$199,5,0)*'Indicative covered cost'!$B$1*1000</f>
        <v>0</v>
      </c>
      <c r="F3" s="23">
        <f>VLOOKUP(C3,'WRK Ring indicative allocations'!$A$3:$C$200,2,0)*('Indicative covered cost'!$B$2)*1000</f>
        <v>1.6456006739954663E-3</v>
      </c>
      <c r="G3" s="23">
        <f>VLOOKUP(C3,'WRK Ring indicative allocations'!$A$3:$C$200,3,0)*('Indicative covered cost'!$B$2)*1000</f>
        <v>1.8023316633127771</v>
      </c>
      <c r="H3" s="24">
        <f>IFERROR((D3+F3)*10^6/VLOOKUP(C3,'Intra-regional allocators'!A4:E201,4,0),0)</f>
        <v>1.3776135166094333E-2</v>
      </c>
      <c r="I3" s="25">
        <f>IFERROR((D3+F3)*10^3/VLOOKUP(C3,'Gross AMD'!$C$3:$D$204,2,0),0)</f>
        <v>0</v>
      </c>
    </row>
    <row r="4" spans="1:9" x14ac:dyDescent="0.25">
      <c r="A4" t="s">
        <v>20</v>
      </c>
      <c r="B4" t="s">
        <v>19</v>
      </c>
      <c r="C4" t="str">
        <f t="shared" si="0"/>
        <v>SKOGKAW</v>
      </c>
      <c r="D4" s="23">
        <f>VLOOKUP(C4,'HVDC-CNI indicative allocations'!$A$2:$E$199,4,0)*'Indicative covered cost'!$B$1*1000</f>
        <v>0</v>
      </c>
      <c r="E4" s="23">
        <f>VLOOKUP(C4,'HVDC-CNI indicative allocations'!$A$2:$E$199,5,0)*'Indicative covered cost'!$B$1*1000</f>
        <v>0</v>
      </c>
      <c r="F4" s="23">
        <f>VLOOKUP(C4,'WRK Ring indicative allocations'!$A$3:$C$200,2,0)*('Indicative covered cost'!$B$2)*1000</f>
        <v>25.853742918337822</v>
      </c>
      <c r="G4" s="23">
        <f>VLOOKUP(C4,'WRK Ring indicative allocations'!$A$3:$C$200,3,0)*('Indicative covered cost'!$B$2)*1000</f>
        <v>1.9833913790262823</v>
      </c>
      <c r="H4" s="24">
        <f>IFERROR((D4+F4)*10^6/VLOOKUP(C4,'Intra-regional allocators'!A5:E202,4,0),0)</f>
        <v>9.3382966440111709E-2</v>
      </c>
      <c r="I4" s="25">
        <f>IFERROR((D4+F4)*10^3/VLOOKUP(C4,'Gross AMD'!$C$3:$D$204,2,0),0)</f>
        <v>0.22694010211419841</v>
      </c>
    </row>
    <row r="5" spans="1:9" x14ac:dyDescent="0.25">
      <c r="A5" t="s">
        <v>21</v>
      </c>
      <c r="B5" t="s">
        <v>22</v>
      </c>
      <c r="C5" t="str">
        <f t="shared" si="0"/>
        <v>TRUGBWK</v>
      </c>
      <c r="D5" s="23">
        <f>VLOOKUP(C5,'HVDC-CNI indicative allocations'!$A$2:$E$199,4,0)*'Indicative covered cost'!$B$1*1000</f>
        <v>0</v>
      </c>
      <c r="E5" s="23">
        <f>VLOOKUP(C5,'HVDC-CNI indicative allocations'!$A$2:$E$199,5,0)*'Indicative covered cost'!$B$1*1000</f>
        <v>134.57950721988973</v>
      </c>
      <c r="F5" s="23">
        <f>VLOOKUP(C5,'WRK Ring indicative allocations'!$A$3:$C$200,2,0)*('Indicative covered cost'!$B$2)*1000</f>
        <v>2.158355073602245E-6</v>
      </c>
      <c r="G5" s="23">
        <f>VLOOKUP(C5,'WRK Ring indicative allocations'!$A$3:$C$200,3,0)*('Indicative covered cost'!$B$2)*1000</f>
        <v>2.5413833291333426E-2</v>
      </c>
      <c r="H5" s="24">
        <f>IFERROR((D5+F5)*10^6/VLOOKUP(C5,'Intra-regional allocators'!A6:E203,4,0),0)</f>
        <v>9.1202982987916744E-5</v>
      </c>
      <c r="I5" s="25">
        <f>IFERROR((D5+F5)*10^3/VLOOKUP(C5,'Gross AMD'!$C$3:$D$204,2,0),0)</f>
        <v>8.1055026920468475E-5</v>
      </c>
    </row>
    <row r="6" spans="1:9" x14ac:dyDescent="0.25">
      <c r="A6" t="s">
        <v>21</v>
      </c>
      <c r="B6" t="s">
        <v>23</v>
      </c>
      <c r="C6" t="str">
        <f t="shared" si="0"/>
        <v>TRUGHWA</v>
      </c>
      <c r="D6" s="23">
        <f>VLOOKUP(C6,'HVDC-CNI indicative allocations'!$A$2:$E$199,4,0)*'Indicative covered cost'!$B$1*1000</f>
        <v>0</v>
      </c>
      <c r="E6" s="23">
        <f>VLOOKUP(C6,'HVDC-CNI indicative allocations'!$A$2:$E$199,5,0)*'Indicative covered cost'!$B$1*1000</f>
        <v>0</v>
      </c>
      <c r="F6" s="23">
        <f>VLOOKUP(C6,'WRK Ring indicative allocations'!$A$3:$C$200,2,0)*('Indicative covered cost'!$B$2)*1000</f>
        <v>1.4885614071867171E-4</v>
      </c>
      <c r="G6" s="23">
        <f>VLOOKUP(C6,'WRK Ring indicative allocations'!$A$3:$C$200,3,0)*('Indicative covered cost'!$B$2)*1000</f>
        <v>0.14555842724784199</v>
      </c>
      <c r="H6" s="24">
        <f>IFERROR((D6+F6)*10^6/VLOOKUP(C6,'Intra-regional allocators'!A7:E204,4,0),0)</f>
        <v>4.4226080194507016E-2</v>
      </c>
      <c r="I6" s="25">
        <f>IFERROR((D6+F6)*10^3/VLOOKUP(C6,'Gross AMD'!$C$3:$D$204,2,0),0)</f>
        <v>5.2399406555116515E-4</v>
      </c>
    </row>
    <row r="7" spans="1:9" x14ac:dyDescent="0.25">
      <c r="A7" t="s">
        <v>21</v>
      </c>
      <c r="B7" t="s">
        <v>17</v>
      </c>
      <c r="C7" t="str">
        <f t="shared" si="0"/>
        <v>TRUGMAT</v>
      </c>
      <c r="D7" s="23">
        <f>VLOOKUP(C7,'HVDC-CNI indicative allocations'!$A$2:$E$199,4,0)*'Indicative covered cost'!$B$1*1000</f>
        <v>0</v>
      </c>
      <c r="E7" s="23">
        <f>VLOOKUP(C7,'HVDC-CNI indicative allocations'!$A$2:$E$199,5,0)*'Indicative covered cost'!$B$1*1000</f>
        <v>0</v>
      </c>
      <c r="F7" s="23">
        <f>VLOOKUP(C7,'WRK Ring indicative allocations'!$A$3:$C$200,2,0)*('Indicative covered cost'!$B$2)*1000</f>
        <v>1.6518413305422552E-9</v>
      </c>
      <c r="G7" s="23">
        <f>VLOOKUP(C7,'WRK Ring indicative allocations'!$A$3:$C$200,3,0)*('Indicative covered cost'!$B$2)*1000</f>
        <v>0.5933496843948276</v>
      </c>
      <c r="H7" s="24">
        <f>IFERROR((D7+F7)*10^6/VLOOKUP(C7,'Intra-regional allocators'!A8:E205,4,0),0)</f>
        <v>8.2592066527112755E-3</v>
      </c>
      <c r="I7" s="25">
        <f>IFERROR((D7+F7)*10^3/VLOOKUP(C7,'Gross AMD'!$C$3:$D$204,2,0),0)</f>
        <v>3.3036826610845105E-6</v>
      </c>
    </row>
    <row r="8" spans="1:9" x14ac:dyDescent="0.25">
      <c r="A8" t="s">
        <v>24</v>
      </c>
      <c r="B8" t="s">
        <v>25</v>
      </c>
      <c r="C8" t="str">
        <f t="shared" si="0"/>
        <v>WPOWKUM</v>
      </c>
      <c r="D8" s="23">
        <f>VLOOKUP(C8,'HVDC-CNI indicative allocations'!$A$2:$E$199,4,0)*'Indicative covered cost'!$B$1*1000</f>
        <v>0</v>
      </c>
      <c r="E8" s="23">
        <f>VLOOKUP(C8,'HVDC-CNI indicative allocations'!$A$2:$E$199,5,0)*'Indicative covered cost'!$B$1*1000</f>
        <v>0</v>
      </c>
      <c r="F8" s="23">
        <f>VLOOKUP(C8,'WRK Ring indicative allocations'!$A$3:$C$200,2,0)*('Indicative covered cost'!$B$2)*1000</f>
        <v>5.4841324523902677E-3</v>
      </c>
      <c r="G8" s="23">
        <f>VLOOKUP(C8,'WRK Ring indicative allocations'!$A$3:$C$200,3,0)*('Indicative covered cost'!$B$2)*1000</f>
        <v>0</v>
      </c>
      <c r="H8" s="24">
        <f>IFERROR((D8+F8)*10^6/VLOOKUP(C8,'Intra-regional allocators'!A9:E206,4,0),0)</f>
        <v>3.1251759164797346E-3</v>
      </c>
      <c r="I8" s="25">
        <f>IFERROR((D8+F8)*10^3/VLOOKUP(C8,'Gross AMD'!$C$3:$D$204,2,0),0)</f>
        <v>1.6882898637051072E-3</v>
      </c>
    </row>
    <row r="9" spans="1:9" x14ac:dyDescent="0.25">
      <c r="A9" t="s">
        <v>26</v>
      </c>
      <c r="B9" t="s">
        <v>27</v>
      </c>
      <c r="C9" t="str">
        <f t="shared" si="0"/>
        <v>ALPEABY</v>
      </c>
      <c r="D9" s="23">
        <f>VLOOKUP(C9,'HVDC-CNI indicative allocations'!$A$2:$E$199,4,0)*'Indicative covered cost'!$B$1*1000</f>
        <v>0</v>
      </c>
      <c r="E9" s="23">
        <f>VLOOKUP(C9,'HVDC-CNI indicative allocations'!$A$2:$E$199,5,0)*'Indicative covered cost'!$B$1*1000</f>
        <v>0</v>
      </c>
      <c r="F9" s="23">
        <f>VLOOKUP(C9,'WRK Ring indicative allocations'!$A$3:$C$200,2,0)*('Indicative covered cost'!$B$2)*1000</f>
        <v>2.7767029119293102E-2</v>
      </c>
      <c r="G9" s="23">
        <f>VLOOKUP(C9,'WRK Ring indicative allocations'!$A$3:$C$200,3,0)*('Indicative covered cost'!$B$2)*1000</f>
        <v>0</v>
      </c>
      <c r="H9" s="24">
        <f>IFERROR((D9+F9)*10^6/VLOOKUP(C9,'Intra-regional allocators'!A10:E207,4,0),0)</f>
        <v>2.2531126157274502E-3</v>
      </c>
      <c r="I9" s="25">
        <f>IFERROR((D9+F9)*10^3/VLOOKUP(C9,'Gross AMD'!$C$3:$D$204,2,0),0)</f>
        <v>5.8950103232062673E-3</v>
      </c>
    </row>
    <row r="10" spans="1:9" x14ac:dyDescent="0.25">
      <c r="A10" t="s">
        <v>26</v>
      </c>
      <c r="B10" t="s">
        <v>28</v>
      </c>
      <c r="C10" t="str">
        <f t="shared" si="0"/>
        <v>ALPEBPD</v>
      </c>
      <c r="D10" s="23">
        <f>VLOOKUP(C10,'HVDC-CNI indicative allocations'!$A$2:$E$199,4,0)*'Indicative covered cost'!$B$1*1000</f>
        <v>0</v>
      </c>
      <c r="E10" s="23">
        <f>VLOOKUP(C10,'HVDC-CNI indicative allocations'!$A$2:$E$199,5,0)*'Indicative covered cost'!$B$1*1000</f>
        <v>0</v>
      </c>
      <c r="F10" s="23">
        <f>VLOOKUP(C10,'WRK Ring indicative allocations'!$A$3:$C$200,2,0)*('Indicative covered cost'!$B$2)*1000</f>
        <v>0.14755625267901776</v>
      </c>
      <c r="G10" s="23">
        <f>VLOOKUP(C10,'WRK Ring indicative allocations'!$A$3:$C$200,3,0)*('Indicative covered cost'!$B$2)*1000</f>
        <v>0</v>
      </c>
      <c r="H10" s="24">
        <f>IFERROR((D10+F10)*10^6/VLOOKUP(C10,'Intra-regional allocators'!A11:E208,4,0),0)</f>
        <v>3.4363823509957567E-3</v>
      </c>
      <c r="I10" s="25">
        <f>IFERROR((D10+F10)*10^3/VLOOKUP(C10,'Gross AMD'!$C$3:$D$204,2,0),0)</f>
        <v>1.2383835487213763E-2</v>
      </c>
    </row>
    <row r="11" spans="1:9" x14ac:dyDescent="0.25">
      <c r="A11" t="s">
        <v>26</v>
      </c>
      <c r="B11" t="s">
        <v>29</v>
      </c>
      <c r="C11" t="str">
        <f t="shared" si="0"/>
        <v>ALPESTU</v>
      </c>
      <c r="D11" s="23">
        <f>VLOOKUP(C11,'HVDC-CNI indicative allocations'!$A$2:$E$199,4,0)*'Indicative covered cost'!$B$1*1000</f>
        <v>0</v>
      </c>
      <c r="E11" s="23">
        <f>VLOOKUP(C11,'HVDC-CNI indicative allocations'!$A$2:$E$199,5,0)*'Indicative covered cost'!$B$1*1000</f>
        <v>0</v>
      </c>
      <c r="F11" s="23">
        <f>VLOOKUP(C11,'WRK Ring indicative allocations'!$A$3:$C$200,2,0)*('Indicative covered cost'!$B$2)*1000</f>
        <v>0.19428647279417555</v>
      </c>
      <c r="G11" s="23">
        <f>VLOOKUP(C11,'WRK Ring indicative allocations'!$A$3:$C$200,3,0)*('Indicative covered cost'!$B$2)*1000</f>
        <v>0</v>
      </c>
      <c r="H11" s="24">
        <f>IFERROR((D11+F11)*10^6/VLOOKUP(C11,'Intra-regional allocators'!A12:E209,4,0),0)</f>
        <v>3.0589407927753948E-3</v>
      </c>
      <c r="I11" s="25">
        <f>IFERROR((D11+F11)*10^3/VLOOKUP(C11,'Gross AMD'!$C$3:$D$204,2,0),0)</f>
        <v>1.4287131477110977E-2</v>
      </c>
    </row>
    <row r="12" spans="1:9" x14ac:dyDescent="0.25">
      <c r="A12" t="s">
        <v>26</v>
      </c>
      <c r="B12" t="s">
        <v>30</v>
      </c>
      <c r="C12" t="str">
        <f t="shared" si="0"/>
        <v>ALPETIM</v>
      </c>
      <c r="D12" s="23">
        <f>VLOOKUP(C12,'HVDC-CNI indicative allocations'!$A$2:$E$199,4,0)*'Indicative covered cost'!$B$1*1000</f>
        <v>0</v>
      </c>
      <c r="E12" s="23">
        <f>VLOOKUP(C12,'HVDC-CNI indicative allocations'!$A$2:$E$199,5,0)*'Indicative covered cost'!$B$1*1000</f>
        <v>0</v>
      </c>
      <c r="F12" s="23">
        <f>VLOOKUP(C12,'WRK Ring indicative allocations'!$A$3:$C$200,2,0)*('Indicative covered cost'!$B$2)*1000</f>
        <v>0.94977382124673715</v>
      </c>
      <c r="G12" s="23">
        <f>VLOOKUP(C12,'WRK Ring indicative allocations'!$A$3:$C$200,3,0)*('Indicative covered cost'!$B$2)*1000</f>
        <v>0</v>
      </c>
      <c r="H12" s="24">
        <f>IFERROR((D12+F12)*10^6/VLOOKUP(C12,'Intra-regional allocators'!A13:E210,4,0),0)</f>
        <v>2.6303944025773997E-3</v>
      </c>
      <c r="I12" s="25">
        <f>IFERROR((D12+F12)*10^3/VLOOKUP(C12,'Gross AMD'!$C$3:$D$204,2,0),0)</f>
        <v>1.4667447252312128E-2</v>
      </c>
    </row>
    <row r="13" spans="1:9" x14ac:dyDescent="0.25">
      <c r="A13" t="s">
        <v>26</v>
      </c>
      <c r="B13" t="s">
        <v>31</v>
      </c>
      <c r="C13" t="str">
        <f t="shared" si="0"/>
        <v>ALPETKA</v>
      </c>
      <c r="D13" s="23">
        <f>VLOOKUP(C13,'HVDC-CNI indicative allocations'!$A$2:$E$199,4,0)*'Indicative covered cost'!$B$1*1000</f>
        <v>0</v>
      </c>
      <c r="E13" s="23">
        <f>VLOOKUP(C13,'HVDC-CNI indicative allocations'!$A$2:$E$199,5,0)*'Indicative covered cost'!$B$1*1000</f>
        <v>0</v>
      </c>
      <c r="F13" s="23">
        <f>VLOOKUP(C13,'WRK Ring indicative allocations'!$A$3:$C$200,2,0)*('Indicative covered cost'!$B$2)*1000</f>
        <v>5.2878626980507132E-2</v>
      </c>
      <c r="G13" s="23">
        <f>VLOOKUP(C13,'WRK Ring indicative allocations'!$A$3:$C$200,3,0)*('Indicative covered cost'!$B$2)*1000</f>
        <v>0</v>
      </c>
      <c r="H13" s="24">
        <f>IFERROR((D13+F13)*10^6/VLOOKUP(C13,'Intra-regional allocators'!A14:E211,4,0),0)</f>
        <v>2.6601211924181687E-3</v>
      </c>
      <c r="I13" s="25">
        <f>IFERROR((D13+F13)*10^3/VLOOKUP(C13,'Gross AMD'!$C$3:$D$204,2,0),0)</f>
        <v>1.20524891925783E-2</v>
      </c>
    </row>
    <row r="14" spans="1:9" x14ac:dyDescent="0.25">
      <c r="A14" t="s">
        <v>26</v>
      </c>
      <c r="B14" t="s">
        <v>32</v>
      </c>
      <c r="C14" t="str">
        <f t="shared" si="0"/>
        <v>ALPETMK</v>
      </c>
      <c r="D14" s="23">
        <f>VLOOKUP(C14,'HVDC-CNI indicative allocations'!$A$2:$E$199,4,0)*'Indicative covered cost'!$B$1*1000</f>
        <v>0</v>
      </c>
      <c r="E14" s="23">
        <f>VLOOKUP(C14,'HVDC-CNI indicative allocations'!$A$2:$E$199,5,0)*'Indicative covered cost'!$B$1*1000</f>
        <v>0</v>
      </c>
      <c r="F14" s="23">
        <f>VLOOKUP(C14,'WRK Ring indicative allocations'!$A$3:$C$200,2,0)*('Indicative covered cost'!$B$2)*1000</f>
        <v>0.75061674156919478</v>
      </c>
      <c r="G14" s="23">
        <f>VLOOKUP(C14,'WRK Ring indicative allocations'!$A$3:$C$200,3,0)*('Indicative covered cost'!$B$2)*1000</f>
        <v>0</v>
      </c>
      <c r="H14" s="24">
        <f>IFERROR((D14+F14)*10^6/VLOOKUP(C14,'Intra-regional allocators'!A15:E212,4,0),0)</f>
        <v>2.6375632105340345E-3</v>
      </c>
      <c r="I14" s="25">
        <f>IFERROR((D14+F14)*10^3/VLOOKUP(C14,'Gross AMD'!$C$3:$D$204,2,0),0)</f>
        <v>1.3632351707651999E-2</v>
      </c>
    </row>
    <row r="15" spans="1:9" x14ac:dyDescent="0.25">
      <c r="A15" t="s">
        <v>26</v>
      </c>
      <c r="B15" t="s">
        <v>33</v>
      </c>
      <c r="C15" t="str">
        <f t="shared" si="0"/>
        <v>ALPETWZ</v>
      </c>
      <c r="D15" s="23">
        <f>VLOOKUP(C15,'HVDC-CNI indicative allocations'!$A$2:$E$199,4,0)*'Indicative covered cost'!$B$1*1000</f>
        <v>0</v>
      </c>
      <c r="E15" s="23">
        <f>VLOOKUP(C15,'HVDC-CNI indicative allocations'!$A$2:$E$199,5,0)*'Indicative covered cost'!$B$1*1000</f>
        <v>0</v>
      </c>
      <c r="F15" s="23">
        <f>VLOOKUP(C15,'WRK Ring indicative allocations'!$A$3:$C$200,2,0)*('Indicative covered cost'!$B$2)*1000</f>
        <v>4.7409486892940556E-2</v>
      </c>
      <c r="G15" s="23">
        <f>VLOOKUP(C15,'WRK Ring indicative allocations'!$A$3:$C$200,3,0)*('Indicative covered cost'!$B$2)*1000</f>
        <v>0</v>
      </c>
      <c r="H15" s="24">
        <f>IFERROR((D15+F15)*10^6/VLOOKUP(C15,'Intra-regional allocators'!A16:E213,4,0),0)</f>
        <v>3.2440825468947479E-3</v>
      </c>
      <c r="I15" s="25">
        <f>IFERROR((D15+F15)*10^3/VLOOKUP(C15,'Gross AMD'!$C$3:$D$204,2,0),0)</f>
        <v>1.3222166293696096E-2</v>
      </c>
    </row>
    <row r="16" spans="1:9" x14ac:dyDescent="0.25">
      <c r="A16" t="s">
        <v>34</v>
      </c>
      <c r="B16" t="s">
        <v>35</v>
      </c>
      <c r="C16" t="str">
        <f t="shared" si="0"/>
        <v>BUELORO</v>
      </c>
      <c r="D16" s="23">
        <f>VLOOKUP(C16,'HVDC-CNI indicative allocations'!$A$2:$E$199,4,0)*'Indicative covered cost'!$B$1*1000</f>
        <v>0</v>
      </c>
      <c r="E16" s="23">
        <f>VLOOKUP(C16,'HVDC-CNI indicative allocations'!$A$2:$E$199,5,0)*'Indicative covered cost'!$B$1*1000</f>
        <v>0</v>
      </c>
      <c r="F16" s="23">
        <f>VLOOKUP(C16,'WRK Ring indicative allocations'!$A$3:$C$200,2,0)*('Indicative covered cost'!$B$2)*1000</f>
        <v>9.2298221425424251E-2</v>
      </c>
      <c r="G16" s="23">
        <f>VLOOKUP(C16,'WRK Ring indicative allocations'!$A$3:$C$200,3,0)*('Indicative covered cost'!$B$2)*1000</f>
        <v>0</v>
      </c>
      <c r="H16" s="24">
        <f>IFERROR((D16+F16)*10^6/VLOOKUP(C16,'Intra-regional allocators'!A17:E214,4,0),0)</f>
        <v>2.2455213399976497E-3</v>
      </c>
      <c r="I16" s="25">
        <f>IFERROR((D16+F16)*10^3/VLOOKUP(C16,'Gross AMD'!$C$3:$D$204,2,0),0)</f>
        <v>8.7991116070161406E-3</v>
      </c>
    </row>
    <row r="17" spans="1:9" x14ac:dyDescent="0.25">
      <c r="A17" t="s">
        <v>36</v>
      </c>
      <c r="B17" t="s">
        <v>37</v>
      </c>
      <c r="C17" t="str">
        <f t="shared" si="0"/>
        <v>CHBPWPW</v>
      </c>
      <c r="D17" s="23">
        <f>VLOOKUP(C17,'HVDC-CNI indicative allocations'!$A$2:$E$199,4,0)*'Indicative covered cost'!$B$1*1000</f>
        <v>35.932545153985259</v>
      </c>
      <c r="E17" s="23">
        <f>VLOOKUP(C17,'HVDC-CNI indicative allocations'!$A$2:$E$199,5,0)*'Indicative covered cost'!$B$1*1000</f>
        <v>0</v>
      </c>
      <c r="F17" s="23">
        <f>VLOOKUP(C17,'WRK Ring indicative allocations'!$A$3:$C$200,2,0)*('Indicative covered cost'!$B$2)*1000</f>
        <v>3.8111521769191095</v>
      </c>
      <c r="G17" s="23">
        <f>VLOOKUP(C17,'WRK Ring indicative allocations'!$A$3:$C$200,3,0)*('Indicative covered cost'!$B$2)*1000</f>
        <v>0</v>
      </c>
      <c r="H17" s="24">
        <f>IFERROR((D17+F17)*10^6/VLOOKUP(C17,'Intra-regional allocators'!A18:E215,4,0),0)</f>
        <v>0.3418492902653949</v>
      </c>
      <c r="I17" s="25">
        <f>IFERROR((D17+F17)*10^3/VLOOKUP(C17,'Gross AMD'!$C$3:$D$204,2,0),0)</f>
        <v>1.9481128765527378</v>
      </c>
    </row>
    <row r="18" spans="1:9" x14ac:dyDescent="0.25">
      <c r="A18" t="s">
        <v>38</v>
      </c>
      <c r="B18" t="s">
        <v>39</v>
      </c>
      <c r="C18" t="str">
        <f t="shared" si="0"/>
        <v>COUPBOB</v>
      </c>
      <c r="D18" s="23">
        <f>VLOOKUP(C18,'HVDC-CNI indicative allocations'!$A$2:$E$199,4,0)*'Indicative covered cost'!$B$1*1000</f>
        <v>452.16478669294293</v>
      </c>
      <c r="E18" s="23">
        <f>VLOOKUP(C18,'HVDC-CNI indicative allocations'!$A$2:$E$199,5,0)*'Indicative covered cost'!$B$1*1000</f>
        <v>0</v>
      </c>
      <c r="F18" s="23">
        <f>VLOOKUP(C18,'WRK Ring indicative allocations'!$A$3:$C$200,2,0)*('Indicative covered cost'!$B$2)*1000</f>
        <v>19.409276415638082</v>
      </c>
      <c r="G18" s="23">
        <f>VLOOKUP(C18,'WRK Ring indicative allocations'!$A$3:$C$200,3,0)*('Indicative covered cost'!$B$2)*1000</f>
        <v>0</v>
      </c>
      <c r="H18" s="24">
        <f>IFERROR((D18+F18)*10^6/VLOOKUP(C18,'Intra-regional allocators'!A19:E216,4,0),0)</f>
        <v>1.2036448963902455</v>
      </c>
      <c r="I18" s="25">
        <f>IFERROR((D18+F18)*10^3/VLOOKUP(C18,'Gross AMD'!$C$3:$D$204,2,0),0)</f>
        <v>5.1666894975631026</v>
      </c>
    </row>
    <row r="19" spans="1:9" x14ac:dyDescent="0.25">
      <c r="A19" t="s">
        <v>38</v>
      </c>
      <c r="B19" t="s">
        <v>40</v>
      </c>
      <c r="C19" t="str">
        <f t="shared" si="0"/>
        <v>COUPGLN</v>
      </c>
      <c r="D19" s="23">
        <f>VLOOKUP(C19,'HVDC-CNI indicative allocations'!$A$2:$E$199,4,0)*'Indicative covered cost'!$B$1*1000</f>
        <v>185.45570727180876</v>
      </c>
      <c r="E19" s="23">
        <f>VLOOKUP(C19,'HVDC-CNI indicative allocations'!$A$2:$E$199,5,0)*'Indicative covered cost'!$B$1*1000</f>
        <v>0</v>
      </c>
      <c r="F19" s="23">
        <f>VLOOKUP(C19,'WRK Ring indicative allocations'!$A$3:$C$200,2,0)*('Indicative covered cost'!$B$2)*1000</f>
        <v>11.559066978973823</v>
      </c>
      <c r="G19" s="23">
        <f>VLOOKUP(C19,'WRK Ring indicative allocations'!$A$3:$C$200,3,0)*('Indicative covered cost'!$B$2)*1000</f>
        <v>0</v>
      </c>
      <c r="H19" s="24">
        <f>IFERROR((D19+F19)*10^6/VLOOKUP(C19,'Intra-regional allocators'!A20:E217,4,0),0)</f>
        <v>1.2260376252163503</v>
      </c>
      <c r="I19" s="25">
        <f>IFERROR((D19+F19)*10^3/VLOOKUP(C19,'Gross AMD'!$C$3:$D$204,2,0),0)</f>
        <v>5.7334526195452487</v>
      </c>
    </row>
    <row r="20" spans="1:9" x14ac:dyDescent="0.25">
      <c r="A20" t="s">
        <v>41</v>
      </c>
      <c r="B20" t="s">
        <v>42</v>
      </c>
      <c r="C20" t="str">
        <f t="shared" si="0"/>
        <v>CTCTCYD</v>
      </c>
      <c r="D20" s="23">
        <f>VLOOKUP(C20,'HVDC-CNI indicative allocations'!$A$2:$E$199,4,0)*'Indicative covered cost'!$B$1*1000</f>
        <v>0</v>
      </c>
      <c r="E20" s="23">
        <f>VLOOKUP(C20,'HVDC-CNI indicative allocations'!$A$2:$E$199,5,0)*'Indicative covered cost'!$B$1*1000</f>
        <v>2130.1716491420284</v>
      </c>
      <c r="F20" s="23">
        <f>VLOOKUP(C20,'WRK Ring indicative allocations'!$A$3:$C$200,2,0)*('Indicative covered cost'!$B$2)*1000</f>
        <v>2.9373766288735175E-4</v>
      </c>
      <c r="G20" s="23">
        <f>VLOOKUP(C20,'WRK Ring indicative allocations'!$A$3:$C$200,3,0)*('Indicative covered cost'!$B$2)*1000</f>
        <v>9.2968304770119765</v>
      </c>
      <c r="H20" s="24">
        <f>IFERROR((D20+F20)*10^6/VLOOKUP(C20,'Intra-regional allocators'!A21:E218,4,0),0)</f>
        <v>7.4732177347567111E-4</v>
      </c>
      <c r="I20" s="25">
        <f>IFERROR((D20+F20)*10^3/VLOOKUP(C20,'Gross AMD'!$C$3:$D$204,2,0),0)</f>
        <v>7.9551976517742046E-5</v>
      </c>
    </row>
    <row r="21" spans="1:9" x14ac:dyDescent="0.25">
      <c r="A21" t="s">
        <v>41</v>
      </c>
      <c r="B21" t="s">
        <v>43</v>
      </c>
      <c r="C21" t="str">
        <f t="shared" si="0"/>
        <v>CTCTOKI</v>
      </c>
      <c r="D21" s="23">
        <f>VLOOKUP(C21,'HVDC-CNI indicative allocations'!$A$2:$E$199,4,0)*'Indicative covered cost'!$B$1*1000</f>
        <v>0</v>
      </c>
      <c r="E21" s="23">
        <f>VLOOKUP(C21,'HVDC-CNI indicative allocations'!$A$2:$E$199,5,0)*'Indicative covered cost'!$B$1*1000</f>
        <v>0</v>
      </c>
      <c r="F21" s="23">
        <f>VLOOKUP(C21,'WRK Ring indicative allocations'!$A$3:$C$200,2,0)*('Indicative covered cost'!$B$2)*1000</f>
        <v>3.6342786192172495E-2</v>
      </c>
      <c r="G21" s="23">
        <f>VLOOKUP(C21,'WRK Ring indicative allocations'!$A$3:$C$200,3,0)*('Indicative covered cost'!$B$2)*1000</f>
        <v>14.790095387909197</v>
      </c>
      <c r="H21" s="24">
        <f>IFERROR((D21+F21)*10^6/VLOOKUP(C21,'Intra-regional allocators'!A22:E219,4,0),0)</f>
        <v>0.28604249689637379</v>
      </c>
      <c r="I21" s="25">
        <f>IFERROR((D21+F21)*10^3/VLOOKUP(C21,'Gross AMD'!$C$3:$D$204,2,0),0)</f>
        <v>4.774179799267423E-3</v>
      </c>
    </row>
    <row r="22" spans="1:9" x14ac:dyDescent="0.25">
      <c r="A22" t="s">
        <v>41</v>
      </c>
      <c r="B22" t="s">
        <v>44</v>
      </c>
      <c r="C22" t="str">
        <f t="shared" si="0"/>
        <v>CTCTPPI</v>
      </c>
      <c r="D22" s="23">
        <f>VLOOKUP(C22,'HVDC-CNI indicative allocations'!$A$2:$E$199,4,0)*'Indicative covered cost'!$B$1*1000</f>
        <v>0</v>
      </c>
      <c r="E22" s="23">
        <f>VLOOKUP(C22,'HVDC-CNI indicative allocations'!$A$2:$E$199,5,0)*'Indicative covered cost'!$B$1*1000</f>
        <v>0</v>
      </c>
      <c r="F22" s="23">
        <f>VLOOKUP(C22,'WRK Ring indicative allocations'!$A$3:$C$200,2,0)*('Indicative covered cost'!$B$2)*1000</f>
        <v>6.2730529562208684E-3</v>
      </c>
      <c r="G22" s="23">
        <f>VLOOKUP(C22,'WRK Ring indicative allocations'!$A$3:$C$200,3,0)*('Indicative covered cost'!$B$2)*1000</f>
        <v>17.550360070172381</v>
      </c>
      <c r="H22" s="24">
        <f>IFERROR((D22+F22)*10^6/VLOOKUP(C22,'Intra-regional allocators'!A23:E220,4,0),0)</f>
        <v>4.1420561779179819E-2</v>
      </c>
      <c r="I22" s="25">
        <f>IFERROR((D22+F22)*10^3/VLOOKUP(C22,'Gross AMD'!$C$3:$D$204,2,0),0)</f>
        <v>4.8046414959936855E-3</v>
      </c>
    </row>
    <row r="23" spans="1:9" x14ac:dyDescent="0.25">
      <c r="A23" t="s">
        <v>41</v>
      </c>
      <c r="B23" t="s">
        <v>45</v>
      </c>
      <c r="C23" t="str">
        <f t="shared" si="0"/>
        <v>CTCTROX</v>
      </c>
      <c r="D23" s="23">
        <f>VLOOKUP(C23,'HVDC-CNI indicative allocations'!$A$2:$E$199,4,0)*'Indicative covered cost'!$B$1*1000</f>
        <v>0</v>
      </c>
      <c r="E23" s="23">
        <f>VLOOKUP(C23,'HVDC-CNI indicative allocations'!$A$2:$E$199,5,0)*'Indicative covered cost'!$B$1*1000</f>
        <v>1670.8807020476804</v>
      </c>
      <c r="F23" s="23">
        <f>VLOOKUP(C23,'WRK Ring indicative allocations'!$A$3:$C$200,2,0)*('Indicative covered cost'!$B$2)*1000</f>
        <v>6.9302268428508886E-8</v>
      </c>
      <c r="G23" s="23">
        <f>VLOOKUP(C23,'WRK Ring indicative allocations'!$A$3:$C$200,3,0)*('Indicative covered cost'!$B$2)*1000</f>
        <v>0.34457004564755961</v>
      </c>
      <c r="H23" s="24">
        <f>IFERROR((D23+F23)*10^6/VLOOKUP(C23,'Intra-regional allocators'!A24:E221,4,0),0)</f>
        <v>3.1105147409564129E-4</v>
      </c>
      <c r="I23" s="25">
        <f>IFERROR((D23+F23)*10^3/VLOOKUP(C23,'Gross AMD'!$C$3:$D$204,2,0),0)</f>
        <v>2.2000720136034566E-7</v>
      </c>
    </row>
    <row r="24" spans="1:9" x14ac:dyDescent="0.25">
      <c r="A24" t="s">
        <v>41</v>
      </c>
      <c r="B24" t="s">
        <v>46</v>
      </c>
      <c r="C24" t="str">
        <f t="shared" si="0"/>
        <v>CTCTSFD</v>
      </c>
      <c r="D24" s="23">
        <f>VLOOKUP(C24,'HVDC-CNI indicative allocations'!$A$2:$E$199,4,0)*'Indicative covered cost'!$B$1*1000</f>
        <v>0</v>
      </c>
      <c r="E24" s="23">
        <f>VLOOKUP(C24,'HVDC-CNI indicative allocations'!$A$2:$E$199,5,0)*'Indicative covered cost'!$B$1*1000</f>
        <v>0</v>
      </c>
      <c r="F24" s="23">
        <f>VLOOKUP(C24,'WRK Ring indicative allocations'!$A$3:$C$200,2,0)*('Indicative covered cost'!$B$2)*1000</f>
        <v>0.23153357637002853</v>
      </c>
      <c r="G24" s="23">
        <f>VLOOKUP(C24,'WRK Ring indicative allocations'!$A$3:$C$200,3,0)*('Indicative covered cost'!$B$2)*1000</f>
        <v>64.055923991688957</v>
      </c>
      <c r="H24" s="24">
        <f>IFERROR((D24+F24)*10^6/VLOOKUP(C24,'Intra-regional allocators'!A25:E222,4,0),0)</f>
        <v>7.910316117698428E-2</v>
      </c>
      <c r="I24" s="25">
        <f>IFERROR((D24+F24)*10^3/VLOOKUP(C24,'Gross AMD'!$C$3:$D$204,2,0),0)</f>
        <v>3.2463657373684202E-2</v>
      </c>
    </row>
    <row r="25" spans="1:9" x14ac:dyDescent="0.25">
      <c r="A25" t="s">
        <v>41</v>
      </c>
      <c r="B25" t="s">
        <v>47</v>
      </c>
      <c r="C25" t="str">
        <f t="shared" si="0"/>
        <v>CTCTTHI</v>
      </c>
      <c r="D25" s="23">
        <f>VLOOKUP(C25,'HVDC-CNI indicative allocations'!$A$2:$E$199,4,0)*'Indicative covered cost'!$B$1*1000</f>
        <v>0</v>
      </c>
      <c r="E25" s="23">
        <f>VLOOKUP(C25,'HVDC-CNI indicative allocations'!$A$2:$E$199,5,0)*'Indicative covered cost'!$B$1*1000</f>
        <v>0</v>
      </c>
      <c r="F25" s="23">
        <f>VLOOKUP(C25,'WRK Ring indicative allocations'!$A$3:$C$200,2,0)*('Indicative covered cost'!$B$2)*1000</f>
        <v>2.3933286122892763E-2</v>
      </c>
      <c r="G25" s="23">
        <f>VLOOKUP(C25,'WRK Ring indicative allocations'!$A$3:$C$200,3,0)*('Indicative covered cost'!$B$2)*1000</f>
        <v>62.15442001471326</v>
      </c>
      <c r="H25" s="24">
        <f>IFERROR((D25+F25)*10^6/VLOOKUP(C25,'Intra-regional allocators'!A26:E223,4,0),0)</f>
        <v>6.4116450678348286E-2</v>
      </c>
      <c r="I25" s="25">
        <f>IFERROR((D25+F25)*10^3/VLOOKUP(C25,'Gross AMD'!$C$3:$D$204,2,0),0)</f>
        <v>4.3197160214333901E-3</v>
      </c>
    </row>
    <row r="26" spans="1:9" x14ac:dyDescent="0.25">
      <c r="A26" t="s">
        <v>41</v>
      </c>
      <c r="B26" t="s">
        <v>48</v>
      </c>
      <c r="C26" t="str">
        <f t="shared" si="0"/>
        <v>CTCTWHI</v>
      </c>
      <c r="D26" s="23">
        <f>VLOOKUP(C26,'HVDC-CNI indicative allocations'!$A$2:$E$199,4,0)*'Indicative covered cost'!$B$1*1000</f>
        <v>1.6647500816964274</v>
      </c>
      <c r="E26" s="23">
        <f>VLOOKUP(C26,'HVDC-CNI indicative allocations'!$A$2:$E$199,5,0)*'Indicative covered cost'!$B$1*1000</f>
        <v>0</v>
      </c>
      <c r="F26" s="23">
        <f>VLOOKUP(C26,'WRK Ring indicative allocations'!$A$3:$C$200,2,0)*('Indicative covered cost'!$B$2)*1000</f>
        <v>0.11041642414175404</v>
      </c>
      <c r="G26" s="23">
        <f>VLOOKUP(C26,'WRK Ring indicative allocations'!$A$3:$C$200,3,0)*('Indicative covered cost'!$B$2)*1000</f>
        <v>9.0899694333658985E-3</v>
      </c>
      <c r="H26" s="24">
        <f>IFERROR((D26+F26)*10^6/VLOOKUP(C26,'Intra-regional allocators'!A27:E224,4,0),0)</f>
        <v>1.2306519832146365</v>
      </c>
      <c r="I26" s="25">
        <f>IFERROR((D26+F26)*10^3/VLOOKUP(C26,'Gross AMD'!$C$3:$D$204,2,0),0)</f>
        <v>5.4662857453479008</v>
      </c>
    </row>
    <row r="27" spans="1:9" x14ac:dyDescent="0.25">
      <c r="A27" t="s">
        <v>41</v>
      </c>
      <c r="B27" t="s">
        <v>49</v>
      </c>
      <c r="C27" t="str">
        <f t="shared" si="0"/>
        <v>CTCTWRK</v>
      </c>
      <c r="D27" s="23">
        <f>VLOOKUP(C27,'HVDC-CNI indicative allocations'!$A$2:$E$199,4,0)*'Indicative covered cost'!$B$1*1000</f>
        <v>0</v>
      </c>
      <c r="E27" s="23">
        <f>VLOOKUP(C27,'HVDC-CNI indicative allocations'!$A$2:$E$199,5,0)*'Indicative covered cost'!$B$1*1000</f>
        <v>0</v>
      </c>
      <c r="F27" s="23">
        <f>VLOOKUP(C27,'WRK Ring indicative allocations'!$A$3:$C$200,2,0)*('Indicative covered cost'!$B$2)*1000</f>
        <v>2.4421854409001336E-3</v>
      </c>
      <c r="G27" s="23">
        <f>VLOOKUP(C27,'WRK Ring indicative allocations'!$A$3:$C$200,3,0)*('Indicative covered cost'!$B$2)*1000</f>
        <v>49.832974946353865</v>
      </c>
      <c r="H27" s="24">
        <f>IFERROR((D27+F27)*10^6/VLOOKUP(C27,'Intra-regional allocators'!A28:E225,4,0),0)</f>
        <v>3.8505820226793941E-2</v>
      </c>
      <c r="I27" s="25">
        <f>IFERROR((D27+F27)*10^3/VLOOKUP(C27,'Gross AMD'!$C$3:$D$204,2,0),0)</f>
        <v>4.9653555654160198E-3</v>
      </c>
    </row>
    <row r="28" spans="1:9" x14ac:dyDescent="0.25">
      <c r="A28" t="s">
        <v>50</v>
      </c>
      <c r="B28" t="s">
        <v>51</v>
      </c>
      <c r="C28" t="str">
        <f t="shared" si="0"/>
        <v>DUNECML</v>
      </c>
      <c r="D28" s="23">
        <f>VLOOKUP(C28,'HVDC-CNI indicative allocations'!$A$2:$E$199,4,0)*'Indicative covered cost'!$B$1*1000</f>
        <v>0</v>
      </c>
      <c r="E28" s="23">
        <f>VLOOKUP(C28,'HVDC-CNI indicative allocations'!$A$2:$E$199,5,0)*'Indicative covered cost'!$B$1*1000</f>
        <v>0</v>
      </c>
      <c r="F28" s="23">
        <f>VLOOKUP(C28,'WRK Ring indicative allocations'!$A$3:$C$200,2,0)*('Indicative covered cost'!$B$2)*1000</f>
        <v>0.5357670013235748</v>
      </c>
      <c r="G28" s="23">
        <f>VLOOKUP(C28,'WRK Ring indicative allocations'!$A$3:$C$200,3,0)*('Indicative covered cost'!$B$2)*1000</f>
        <v>0</v>
      </c>
      <c r="H28" s="24">
        <f>IFERROR((D28+F28)*10^6/VLOOKUP(C28,'Intra-regional allocators'!A29:E226,4,0),0)</f>
        <v>3.3389290116796E-3</v>
      </c>
      <c r="I28" s="25">
        <f>IFERROR((D28+F28)*10^3/VLOOKUP(C28,'Gross AMD'!$C$3:$D$204,2,0),0)</f>
        <v>1.4814085397709746E-2</v>
      </c>
    </row>
    <row r="29" spans="1:9" x14ac:dyDescent="0.25">
      <c r="A29" t="s">
        <v>50</v>
      </c>
      <c r="B29" t="s">
        <v>42</v>
      </c>
      <c r="C29" t="str">
        <f t="shared" si="0"/>
        <v>DUNECYD</v>
      </c>
      <c r="D29" s="23">
        <f>VLOOKUP(C29,'HVDC-CNI indicative allocations'!$A$2:$E$199,4,0)*'Indicative covered cost'!$B$1*1000</f>
        <v>0</v>
      </c>
      <c r="E29" s="23">
        <f>VLOOKUP(C29,'HVDC-CNI indicative allocations'!$A$2:$E$199,5,0)*'Indicative covered cost'!$B$1*1000</f>
        <v>37.455719064478053</v>
      </c>
      <c r="F29" s="23">
        <f>VLOOKUP(C29,'WRK Ring indicative allocations'!$A$3:$C$200,2,0)*('Indicative covered cost'!$B$2)*1000</f>
        <v>3.8019970649056083E-3</v>
      </c>
      <c r="G29" s="23">
        <f>VLOOKUP(C29,'WRK Ring indicative allocations'!$A$3:$C$200,3,0)*('Indicative covered cost'!$B$2)*1000</f>
        <v>0.20977933431259577</v>
      </c>
      <c r="H29" s="24">
        <f>IFERROR((D29+F29)*10^6/VLOOKUP(C29,'Intra-regional allocators'!A30:E227,4,0),0)</f>
        <v>6.6887153981518227E-4</v>
      </c>
      <c r="I29" s="25">
        <f>IFERROR((D29+F29)*10^3/VLOOKUP(C29,'Gross AMD'!$C$3:$D$204,2,0),0)</f>
        <v>2.0271975996931577E-4</v>
      </c>
    </row>
    <row r="30" spans="1:9" x14ac:dyDescent="0.25">
      <c r="A30" t="s">
        <v>50</v>
      </c>
      <c r="B30" t="s">
        <v>52</v>
      </c>
      <c r="C30" t="str">
        <f t="shared" si="0"/>
        <v>DUNEFKN</v>
      </c>
      <c r="D30" s="23">
        <f>VLOOKUP(C30,'HVDC-CNI indicative allocations'!$A$2:$E$199,4,0)*'Indicative covered cost'!$B$1*1000</f>
        <v>0</v>
      </c>
      <c r="E30" s="23">
        <f>VLOOKUP(C30,'HVDC-CNI indicative allocations'!$A$2:$E$199,5,0)*'Indicative covered cost'!$B$1*1000</f>
        <v>0</v>
      </c>
      <c r="F30" s="23">
        <f>VLOOKUP(C30,'WRK Ring indicative allocations'!$A$3:$C$200,2,0)*('Indicative covered cost'!$B$2)*1000</f>
        <v>0.72012718798854247</v>
      </c>
      <c r="G30" s="23">
        <f>VLOOKUP(C30,'WRK Ring indicative allocations'!$A$3:$C$200,3,0)*('Indicative covered cost'!$B$2)*1000</f>
        <v>0</v>
      </c>
      <c r="H30" s="24">
        <f>IFERROR((D30+F30)*10^6/VLOOKUP(C30,'Intra-regional allocators'!A31:E228,4,0),0)</f>
        <v>2.9993860341086184E-3</v>
      </c>
      <c r="I30" s="25">
        <f>IFERROR((D30+F30)*10^3/VLOOKUP(C30,'Gross AMD'!$C$3:$D$204,2,0),0)</f>
        <v>1.1965052373650833E-2</v>
      </c>
    </row>
    <row r="31" spans="1:9" x14ac:dyDescent="0.25">
      <c r="A31" t="s">
        <v>50</v>
      </c>
      <c r="B31" t="s">
        <v>53</v>
      </c>
      <c r="C31" t="str">
        <f t="shared" si="0"/>
        <v>DUNEHWB</v>
      </c>
      <c r="D31" s="23">
        <f>VLOOKUP(C31,'HVDC-CNI indicative allocations'!$A$2:$E$199,4,0)*'Indicative covered cost'!$B$1*1000</f>
        <v>0</v>
      </c>
      <c r="E31" s="23">
        <f>VLOOKUP(C31,'HVDC-CNI indicative allocations'!$A$2:$E$199,5,0)*'Indicative covered cost'!$B$1*1000</f>
        <v>0</v>
      </c>
      <c r="F31" s="23">
        <f>VLOOKUP(C31,'WRK Ring indicative allocations'!$A$3:$C$200,2,0)*('Indicative covered cost'!$B$2)*1000</f>
        <v>0.28775377453164197</v>
      </c>
      <c r="G31" s="23">
        <f>VLOOKUP(C31,'WRK Ring indicative allocations'!$A$3:$C$200,3,0)*('Indicative covered cost'!$B$2)*1000</f>
        <v>4.0305785141698841E-4</v>
      </c>
      <c r="H31" s="24">
        <f>IFERROR((D31+F31)*10^6/VLOOKUP(C31,'Intra-regional allocators'!A32:E229,4,0),0)</f>
        <v>7.5482627367148597E-4</v>
      </c>
      <c r="I31" s="25">
        <f>IFERROR((D31+F31)*10^3/VLOOKUP(C31,'Gross AMD'!$C$3:$D$204,2,0),0)</f>
        <v>2.2738560456373276E-3</v>
      </c>
    </row>
    <row r="32" spans="1:9" x14ac:dyDescent="0.25">
      <c r="A32" t="s">
        <v>50</v>
      </c>
      <c r="B32" t="s">
        <v>54</v>
      </c>
      <c r="C32" t="str">
        <f t="shared" si="0"/>
        <v>DUNESDN</v>
      </c>
      <c r="D32" s="23">
        <f>VLOOKUP(C32,'HVDC-CNI indicative allocations'!$A$2:$E$199,4,0)*'Indicative covered cost'!$B$1*1000</f>
        <v>0</v>
      </c>
      <c r="E32" s="23">
        <f>VLOOKUP(C32,'HVDC-CNI indicative allocations'!$A$2:$E$199,5,0)*'Indicative covered cost'!$B$1*1000</f>
        <v>0</v>
      </c>
      <c r="F32" s="23">
        <f>VLOOKUP(C32,'WRK Ring indicative allocations'!$A$3:$C$200,2,0)*('Indicative covered cost'!$B$2)*1000</f>
        <v>0.25223525261065677</v>
      </c>
      <c r="G32" s="23">
        <f>VLOOKUP(C32,'WRK Ring indicative allocations'!$A$3:$C$200,3,0)*('Indicative covered cost'!$B$2)*1000</f>
        <v>0</v>
      </c>
      <c r="H32" s="24">
        <f>IFERROR((D32+F32)*10^6/VLOOKUP(C32,'Intra-regional allocators'!A33:E230,4,0),0)</f>
        <v>8.1442538361431894E-4</v>
      </c>
      <c r="I32" s="25">
        <f>IFERROR((D32+F32)*10^3/VLOOKUP(C32,'Gross AMD'!$C$3:$D$204,2,0),0)</f>
        <v>3.4752638407501476E-3</v>
      </c>
    </row>
    <row r="33" spans="1:9" x14ac:dyDescent="0.25">
      <c r="A33" t="s">
        <v>55</v>
      </c>
      <c r="B33" t="s">
        <v>56</v>
      </c>
      <c r="C33" t="str">
        <f t="shared" si="0"/>
        <v>EASHASB</v>
      </c>
      <c r="D33" s="23">
        <f>VLOOKUP(C33,'HVDC-CNI indicative allocations'!$A$2:$E$199,4,0)*'Indicative covered cost'!$B$1*1000</f>
        <v>0</v>
      </c>
      <c r="E33" s="23">
        <f>VLOOKUP(C33,'HVDC-CNI indicative allocations'!$A$2:$E$199,5,0)*'Indicative covered cost'!$B$1*1000</f>
        <v>0</v>
      </c>
      <c r="F33" s="23">
        <f>VLOOKUP(C33,'WRK Ring indicative allocations'!$A$3:$C$200,2,0)*('Indicative covered cost'!$B$2)*1000</f>
        <v>1.357319023178583</v>
      </c>
      <c r="G33" s="23">
        <f>VLOOKUP(C33,'WRK Ring indicative allocations'!$A$3:$C$200,3,0)*('Indicative covered cost'!$B$2)*1000</f>
        <v>0</v>
      </c>
      <c r="H33" s="24">
        <f>IFERROR((D33+F33)*10^6/VLOOKUP(C33,'Intra-regional allocators'!A34:E231,4,0),0)</f>
        <v>2.6819916043955457E-3</v>
      </c>
      <c r="I33" s="25">
        <f>IFERROR((D33+F33)*10^3/VLOOKUP(C33,'Gross AMD'!$C$3:$D$204,2,0),0)</f>
        <v>8.2585318580214711E-3</v>
      </c>
    </row>
    <row r="34" spans="1:9" x14ac:dyDescent="0.25">
      <c r="A34" t="s">
        <v>57</v>
      </c>
      <c r="B34" t="s">
        <v>58</v>
      </c>
      <c r="C34" t="str">
        <f t="shared" si="0"/>
        <v>EASTTUI</v>
      </c>
      <c r="D34" s="23">
        <f>VLOOKUP(C34,'HVDC-CNI indicative allocations'!$A$2:$E$199,4,0)*'Indicative covered cost'!$B$1*1000</f>
        <v>334.20457822526174</v>
      </c>
      <c r="E34" s="23">
        <f>VLOOKUP(C34,'HVDC-CNI indicative allocations'!$A$2:$E$199,5,0)*'Indicative covered cost'!$B$1*1000</f>
        <v>0</v>
      </c>
      <c r="F34" s="23">
        <f>VLOOKUP(C34,'WRK Ring indicative allocations'!$A$3:$C$200,2,0)*('Indicative covered cost'!$B$2)*1000</f>
        <v>12.675254958459561</v>
      </c>
      <c r="G34" s="23">
        <f>VLOOKUP(C34,'WRK Ring indicative allocations'!$A$3:$C$200,3,0)*('Indicative covered cost'!$B$2)*1000</f>
        <v>0</v>
      </c>
      <c r="H34" s="24">
        <f>IFERROR((D34+F34)*10^6/VLOOKUP(C34,'Intra-regional allocators'!A35:E232,4,0),0)</f>
        <v>1.1978759968121417</v>
      </c>
      <c r="I34" s="25">
        <f>IFERROR((D34+F34)*10^3/VLOOKUP(C34,'Gross AMD'!$C$3:$D$204,2,0),0)</f>
        <v>5.7498561247859277</v>
      </c>
    </row>
    <row r="35" spans="1:9" x14ac:dyDescent="0.25">
      <c r="A35" t="s">
        <v>59</v>
      </c>
      <c r="B35" t="s">
        <v>52</v>
      </c>
      <c r="C35" t="str">
        <f t="shared" si="0"/>
        <v>POWNFKN</v>
      </c>
      <c r="D35" s="23">
        <f>VLOOKUP(C35,'HVDC-CNI indicative allocations'!$A$2:$E$199,4,0)*'Indicative covered cost'!$B$1*1000</f>
        <v>0</v>
      </c>
      <c r="E35" s="23">
        <f>VLOOKUP(C35,'HVDC-CNI indicative allocations'!$A$2:$E$199,5,0)*'Indicative covered cost'!$B$1*1000</f>
        <v>0</v>
      </c>
      <c r="F35" s="23">
        <f>VLOOKUP(C35,'WRK Ring indicative allocations'!$A$3:$C$200,2,0)*('Indicative covered cost'!$B$2)*1000</f>
        <v>8.4944201049692816E-2</v>
      </c>
      <c r="G35" s="23">
        <f>VLOOKUP(C35,'WRK Ring indicative allocations'!$A$3:$C$200,3,0)*('Indicative covered cost'!$B$2)*1000</f>
        <v>0</v>
      </c>
      <c r="H35" s="24">
        <f>IFERROR((D35+F35)*10^6/VLOOKUP(C35,'Intra-regional allocators'!A36:E233,4,0),0)</f>
        <v>3.9654786558977308E-3</v>
      </c>
      <c r="I35" s="25">
        <f>IFERROR((D35+F35)*10^3/VLOOKUP(C35,'Gross AMD'!$C$3:$D$204,2,0),0)</f>
        <v>1.4465329304587594E-2</v>
      </c>
    </row>
    <row r="36" spans="1:9" x14ac:dyDescent="0.25">
      <c r="A36" t="s">
        <v>60</v>
      </c>
      <c r="B36" t="s">
        <v>61</v>
      </c>
      <c r="C36" t="str">
        <f t="shared" si="0"/>
        <v>GENEHLY</v>
      </c>
      <c r="D36" s="23">
        <f>VLOOKUP(C36,'HVDC-CNI indicative allocations'!$A$2:$E$199,4,0)*'Indicative covered cost'!$B$1*1000</f>
        <v>0</v>
      </c>
      <c r="E36" s="23">
        <f>VLOOKUP(C36,'HVDC-CNI indicative allocations'!$A$2:$E$199,5,0)*'Indicative covered cost'!$B$1*1000</f>
        <v>0</v>
      </c>
      <c r="F36" s="23">
        <f>VLOOKUP(C36,'WRK Ring indicative allocations'!$A$3:$C$200,2,0)*('Indicative covered cost'!$B$2)*1000</f>
        <v>2.5113683485872397E-3</v>
      </c>
      <c r="G36" s="23">
        <f>VLOOKUP(C36,'WRK Ring indicative allocations'!$A$3:$C$200,3,0)*('Indicative covered cost'!$B$2)*1000</f>
        <v>202.80952919075901</v>
      </c>
      <c r="H36" s="24">
        <f>IFERROR((D36+F36)*10^6/VLOOKUP(C36,'Intra-regional allocators'!A37:E234,4,0),0)</f>
        <v>0.1544753988083728</v>
      </c>
      <c r="I36" s="25">
        <f>IFERROR((D36+F36)*10^3/VLOOKUP(C36,'Gross AMD'!$C$3:$D$204,2,0),0)</f>
        <v>4.3966532713362038E-4</v>
      </c>
    </row>
    <row r="37" spans="1:9" x14ac:dyDescent="0.25">
      <c r="A37" t="s">
        <v>60</v>
      </c>
      <c r="B37" t="s">
        <v>62</v>
      </c>
      <c r="C37" t="str">
        <f t="shared" si="0"/>
        <v>GENERPO</v>
      </c>
      <c r="D37" s="23">
        <f>VLOOKUP(C37,'HVDC-CNI indicative allocations'!$A$2:$E$199,4,0)*'Indicative covered cost'!$B$1*1000</f>
        <v>0</v>
      </c>
      <c r="E37" s="23">
        <f>VLOOKUP(C37,'HVDC-CNI indicative allocations'!$A$2:$E$199,5,0)*'Indicative covered cost'!$B$1*1000</f>
        <v>0</v>
      </c>
      <c r="F37" s="23">
        <f>VLOOKUP(C37,'WRK Ring indicative allocations'!$A$3:$C$200,2,0)*('Indicative covered cost'!$B$2)*1000</f>
        <v>0</v>
      </c>
      <c r="G37" s="23">
        <f>VLOOKUP(C37,'WRK Ring indicative allocations'!$A$3:$C$200,3,0)*('Indicative covered cost'!$B$2)*1000</f>
        <v>26.991579366876124</v>
      </c>
      <c r="H37" s="24">
        <f>IFERROR((D37+F37)*10^6/VLOOKUP(C37,'Intra-regional allocators'!A38:E235,4,0),0)</f>
        <v>0</v>
      </c>
      <c r="I37" s="25">
        <f>IFERROR((D37+F37)*10^3/VLOOKUP(C37,'Gross AMD'!$C$3:$D$204,2,0),0)</f>
        <v>0</v>
      </c>
    </row>
    <row r="38" spans="1:9" x14ac:dyDescent="0.25">
      <c r="A38" t="s">
        <v>60</v>
      </c>
      <c r="B38" t="s">
        <v>31</v>
      </c>
      <c r="C38" t="str">
        <f t="shared" si="0"/>
        <v>GENETKA</v>
      </c>
      <c r="D38" s="23">
        <f>VLOOKUP(C38,'HVDC-CNI indicative allocations'!$A$2:$E$199,4,0)*'Indicative covered cost'!$B$1*1000</f>
        <v>0</v>
      </c>
      <c r="E38" s="23">
        <f>VLOOKUP(C38,'HVDC-CNI indicative allocations'!$A$2:$E$199,5,0)*'Indicative covered cost'!$B$1*1000</f>
        <v>143.67142577682748</v>
      </c>
      <c r="F38" s="23">
        <f>VLOOKUP(C38,'WRK Ring indicative allocations'!$A$3:$C$200,2,0)*('Indicative covered cost'!$B$2)*1000</f>
        <v>2.759683619912308E-4</v>
      </c>
      <c r="G38" s="23">
        <f>VLOOKUP(C38,'WRK Ring indicative allocations'!$A$3:$C$200,3,0)*('Indicative covered cost'!$B$2)*1000</f>
        <v>0</v>
      </c>
      <c r="H38" s="24">
        <f>IFERROR((D38+F38)*10^6/VLOOKUP(C38,'Intra-regional allocators'!A39:E236,4,0),0)</f>
        <v>4.6514291636113852E-3</v>
      </c>
      <c r="I38" s="25">
        <f>IFERROR((D38+F38)*10^3/VLOOKUP(C38,'Gross AMD'!$C$3:$D$204,2,0),0)</f>
        <v>2.3484003357631292E-3</v>
      </c>
    </row>
    <row r="39" spans="1:9" x14ac:dyDescent="0.25">
      <c r="A39" t="s">
        <v>60</v>
      </c>
      <c r="B39" t="s">
        <v>63</v>
      </c>
      <c r="C39" t="str">
        <f t="shared" si="0"/>
        <v>GENETKB</v>
      </c>
      <c r="D39" s="23">
        <f>VLOOKUP(C39,'HVDC-CNI indicative allocations'!$A$2:$E$199,4,0)*'Indicative covered cost'!$B$1*1000</f>
        <v>0</v>
      </c>
      <c r="E39" s="23">
        <f>VLOOKUP(C39,'HVDC-CNI indicative allocations'!$A$2:$E$199,5,0)*'Indicative covered cost'!$B$1*1000</f>
        <v>846.75294989985082</v>
      </c>
      <c r="F39" s="23">
        <f>VLOOKUP(C39,'WRK Ring indicative allocations'!$A$3:$C$200,2,0)*('Indicative covered cost'!$B$2)*1000</f>
        <v>2.3104992355362783E-7</v>
      </c>
      <c r="G39" s="23">
        <f>VLOOKUP(C39,'WRK Ring indicative allocations'!$A$3:$C$200,3,0)*('Indicative covered cost'!$B$2)*1000</f>
        <v>9.8012625110753557</v>
      </c>
      <c r="H39" s="24">
        <f>IFERROR((D39+F39)*10^6/VLOOKUP(C39,'Intra-regional allocators'!A40:E237,4,0),0)</f>
        <v>2.9470653514493345E-3</v>
      </c>
      <c r="I39" s="25">
        <f>IFERROR((D39+F39)*10^3/VLOOKUP(C39,'Gross AMD'!$C$3:$D$204,2,0),0)</f>
        <v>1.4750698533740452E-6</v>
      </c>
    </row>
    <row r="40" spans="1:9" x14ac:dyDescent="0.25">
      <c r="A40" t="s">
        <v>60</v>
      </c>
      <c r="B40" t="s">
        <v>64</v>
      </c>
      <c r="C40" t="str">
        <f t="shared" si="0"/>
        <v>GENETKU</v>
      </c>
      <c r="D40" s="23">
        <f>VLOOKUP(C40,'HVDC-CNI indicative allocations'!$A$2:$E$199,4,0)*'Indicative covered cost'!$B$1*1000</f>
        <v>0</v>
      </c>
      <c r="E40" s="23">
        <f>VLOOKUP(C40,'HVDC-CNI indicative allocations'!$A$2:$E$199,5,0)*'Indicative covered cost'!$B$1*1000</f>
        <v>0</v>
      </c>
      <c r="F40" s="23">
        <f>VLOOKUP(C40,'WRK Ring indicative allocations'!$A$3:$C$200,2,0)*('Indicative covered cost'!$B$2)*1000</f>
        <v>0.24974610481663825</v>
      </c>
      <c r="G40" s="23">
        <f>VLOOKUP(C40,'WRK Ring indicative allocations'!$A$3:$C$200,3,0)*('Indicative covered cost'!$B$2)*1000</f>
        <v>34.187917855020025</v>
      </c>
      <c r="H40" s="24">
        <f>IFERROR((D40+F40)*10^6/VLOOKUP(C40,'Intra-regional allocators'!A41:E238,4,0),0)</f>
        <v>7.7825154771371294E-2</v>
      </c>
      <c r="I40" s="25">
        <f>IFERROR((D40+F40)*10^3/VLOOKUP(C40,'Gross AMD'!$C$3:$D$204,2,0),0)</f>
        <v>4.0990807086242344E-2</v>
      </c>
    </row>
    <row r="41" spans="1:9" x14ac:dyDescent="0.25">
      <c r="A41" t="s">
        <v>60</v>
      </c>
      <c r="B41" t="s">
        <v>58</v>
      </c>
      <c r="C41" t="str">
        <f t="shared" si="0"/>
        <v>GENETUI</v>
      </c>
      <c r="D41" s="23">
        <f>VLOOKUP(C41,'HVDC-CNI indicative allocations'!$A$2:$E$199,4,0)*'Indicative covered cost'!$B$1*1000</f>
        <v>0</v>
      </c>
      <c r="E41" s="23">
        <f>VLOOKUP(C41,'HVDC-CNI indicative allocations'!$A$2:$E$199,5,0)*'Indicative covered cost'!$B$1*1000</f>
        <v>0</v>
      </c>
      <c r="F41" s="23">
        <f>VLOOKUP(C41,'WRK Ring indicative allocations'!$A$3:$C$200,2,0)*('Indicative covered cost'!$B$2)*1000</f>
        <v>1.5471600018277567E-4</v>
      </c>
      <c r="G41" s="23">
        <f>VLOOKUP(C41,'WRK Ring indicative allocations'!$A$3:$C$200,3,0)*('Indicative covered cost'!$B$2)*1000</f>
        <v>4.5816331336449101E-3</v>
      </c>
      <c r="H41" s="24">
        <f>IFERROR((D41+F41)*10^6/VLOOKUP(C41,'Intra-regional allocators'!A42:E239,4,0),0)</f>
        <v>4.6111203888431268E-3</v>
      </c>
      <c r="I41" s="25">
        <f>IFERROR((D41+F41)*10^3/VLOOKUP(C41,'Gross AMD'!$C$3:$D$204,2,0),0)</f>
        <v>3.1172247222268501E-4</v>
      </c>
    </row>
    <row r="42" spans="1:9" x14ac:dyDescent="0.25">
      <c r="A42" t="s">
        <v>65</v>
      </c>
      <c r="B42" t="s">
        <v>66</v>
      </c>
      <c r="C42" t="str">
        <f t="shared" si="0"/>
        <v>HOROMHO</v>
      </c>
      <c r="D42" s="23">
        <f>VLOOKUP(C42,'HVDC-CNI indicative allocations'!$A$2:$E$199,4,0)*'Indicative covered cost'!$B$1*1000</f>
        <v>19.75721248125695</v>
      </c>
      <c r="E42" s="23">
        <f>VLOOKUP(C42,'HVDC-CNI indicative allocations'!$A$2:$E$199,5,0)*'Indicative covered cost'!$B$1*1000</f>
        <v>0</v>
      </c>
      <c r="F42" s="23">
        <f>VLOOKUP(C42,'WRK Ring indicative allocations'!$A$3:$C$200,2,0)*('Indicative covered cost'!$B$2)*1000</f>
        <v>2.2326322527838403</v>
      </c>
      <c r="G42" s="23">
        <f>VLOOKUP(C42,'WRK Ring indicative allocations'!$A$3:$C$200,3,0)*('Indicative covered cost'!$B$2)*1000</f>
        <v>3.2725715631718957E-2</v>
      </c>
      <c r="H42" s="24">
        <f>IFERROR((D42+F42)*10^6/VLOOKUP(C42,'Intra-regional allocators'!A43:E240,4,0),0)</f>
        <v>0.34399401626460224</v>
      </c>
      <c r="I42" s="25">
        <f>IFERROR((D42+F42)*10^3/VLOOKUP(C42,'Gross AMD'!$C$3:$D$204,2,0),0)</f>
        <v>0.49323157299343939</v>
      </c>
    </row>
    <row r="43" spans="1:9" x14ac:dyDescent="0.25">
      <c r="A43" t="s">
        <v>65</v>
      </c>
      <c r="B43" t="s">
        <v>67</v>
      </c>
      <c r="C43" t="str">
        <f t="shared" si="0"/>
        <v>HOROPRM</v>
      </c>
      <c r="D43" s="23">
        <f>VLOOKUP(C43,'HVDC-CNI indicative allocations'!$A$2:$E$199,4,0)*'Indicative covered cost'!$B$1*1000</f>
        <v>80.955563666888281</v>
      </c>
      <c r="E43" s="23">
        <f>VLOOKUP(C43,'HVDC-CNI indicative allocations'!$A$2:$E$199,5,0)*'Indicative covered cost'!$B$1*1000</f>
        <v>0</v>
      </c>
      <c r="F43" s="23">
        <f>VLOOKUP(C43,'WRK Ring indicative allocations'!$A$3:$C$200,2,0)*('Indicative covered cost'!$B$2)*1000</f>
        <v>21.223175600199642</v>
      </c>
      <c r="G43" s="23">
        <f>VLOOKUP(C43,'WRK Ring indicative allocations'!$A$3:$C$200,3,0)*('Indicative covered cost'!$B$2)*1000</f>
        <v>0</v>
      </c>
      <c r="H43" s="24">
        <f>IFERROR((D43+F43)*10^6/VLOOKUP(C43,'Intra-regional allocators'!A44:E241,4,0),0)</f>
        <v>0.39009306954021122</v>
      </c>
      <c r="I43" s="25">
        <f>IFERROR((D43+F43)*10^3/VLOOKUP(C43,'Gross AMD'!$C$3:$D$204,2,0),0)</f>
        <v>1.5346976651880742</v>
      </c>
    </row>
    <row r="44" spans="1:9" x14ac:dyDescent="0.25">
      <c r="A44" t="s">
        <v>68</v>
      </c>
      <c r="B44" t="s">
        <v>69</v>
      </c>
      <c r="C44" t="str">
        <f t="shared" si="0"/>
        <v>HRZEEDG</v>
      </c>
      <c r="D44" s="23">
        <f>VLOOKUP(C44,'HVDC-CNI indicative allocations'!$A$2:$E$199,4,0)*'Indicative covered cost'!$B$1*1000</f>
        <v>363.23944198885914</v>
      </c>
      <c r="E44" s="23">
        <f>VLOOKUP(C44,'HVDC-CNI indicative allocations'!$A$2:$E$199,5,0)*'Indicative covered cost'!$B$1*1000</f>
        <v>0</v>
      </c>
      <c r="F44" s="23">
        <f>VLOOKUP(C44,'WRK Ring indicative allocations'!$A$3:$C$200,2,0)*('Indicative covered cost'!$B$2)*1000</f>
        <v>24.032031187829819</v>
      </c>
      <c r="G44" s="23">
        <f>VLOOKUP(C44,'WRK Ring indicative allocations'!$A$3:$C$200,3,0)*('Indicative covered cost'!$B$2)*1000</f>
        <v>0</v>
      </c>
      <c r="H44" s="24">
        <f>IFERROR((D44+F44)*10^6/VLOOKUP(C44,'Intra-regional allocators'!A45:E242,4,0),0)</f>
        <v>1.2304606046603737</v>
      </c>
      <c r="I44" s="25">
        <f>IFERROR((D44+F44)*10^3/VLOOKUP(C44,'Gross AMD'!$C$3:$D$204,2,0),0)</f>
        <v>6.2084312910991599</v>
      </c>
    </row>
    <row r="45" spans="1:9" x14ac:dyDescent="0.25">
      <c r="A45" t="s">
        <v>68</v>
      </c>
      <c r="B45" t="s">
        <v>19</v>
      </c>
      <c r="C45" t="str">
        <f t="shared" si="0"/>
        <v>HRZEKAW</v>
      </c>
      <c r="D45" s="23">
        <f>VLOOKUP(C45,'HVDC-CNI indicative allocations'!$A$2:$E$199,4,0)*'Indicative covered cost'!$B$1*1000</f>
        <v>0</v>
      </c>
      <c r="E45" s="23">
        <f>VLOOKUP(C45,'HVDC-CNI indicative allocations'!$A$2:$E$199,5,0)*'Indicative covered cost'!$B$1*1000</f>
        <v>0</v>
      </c>
      <c r="F45" s="23">
        <f>VLOOKUP(C45,'WRK Ring indicative allocations'!$A$3:$C$200,2,0)*('Indicative covered cost'!$B$2)*1000</f>
        <v>0.41611569811542015</v>
      </c>
      <c r="G45" s="23">
        <f>VLOOKUP(C45,'WRK Ring indicative allocations'!$A$3:$C$200,3,0)*('Indicative covered cost'!$B$2)*1000</f>
        <v>9.7706563003983296E-2</v>
      </c>
      <c r="H45" s="24">
        <f>IFERROR((D45+F45)*10^6/VLOOKUP(C45,'Intra-regional allocators'!A46:E243,4,0),0)</f>
        <v>4.8926607093742851E-3</v>
      </c>
      <c r="I45" s="25">
        <f>IFERROR((D45+F45)*10^3/VLOOKUP(C45,'Gross AMD'!$C$3:$D$204,2,0),0)</f>
        <v>2.1851486356538181E-2</v>
      </c>
    </row>
    <row r="46" spans="1:9" x14ac:dyDescent="0.25">
      <c r="A46" t="s">
        <v>68</v>
      </c>
      <c r="B46" t="s">
        <v>70</v>
      </c>
      <c r="C46" t="str">
        <f t="shared" si="0"/>
        <v>HRZEWAI</v>
      </c>
      <c r="D46" s="23">
        <f>VLOOKUP(C46,'HVDC-CNI indicative allocations'!$A$2:$E$199,4,0)*'Indicative covered cost'!$B$1*1000</f>
        <v>64.723060276669827</v>
      </c>
      <c r="E46" s="23">
        <f>VLOOKUP(C46,'HVDC-CNI indicative allocations'!$A$2:$E$199,5,0)*'Indicative covered cost'!$B$1*1000</f>
        <v>0</v>
      </c>
      <c r="F46" s="23">
        <f>VLOOKUP(C46,'WRK Ring indicative allocations'!$A$3:$C$200,2,0)*('Indicative covered cost'!$B$2)*1000</f>
        <v>0.50112232388535716</v>
      </c>
      <c r="G46" s="23">
        <f>VLOOKUP(C46,'WRK Ring indicative allocations'!$A$3:$C$200,3,0)*('Indicative covered cost'!$B$2)*1000</f>
        <v>0</v>
      </c>
      <c r="H46" s="24">
        <f>IFERROR((D46+F46)*10^6/VLOOKUP(C46,'Intra-regional allocators'!A47:E244,4,0),0)</f>
        <v>1.1630404172345385</v>
      </c>
      <c r="I46" s="25">
        <f>IFERROR((D46+F46)*10^3/VLOOKUP(C46,'Gross AMD'!$C$3:$D$204,2,0),0)</f>
        <v>5.1830072213360685</v>
      </c>
    </row>
    <row r="47" spans="1:9" x14ac:dyDescent="0.25">
      <c r="A47" t="s">
        <v>71</v>
      </c>
      <c r="B47" t="s">
        <v>23</v>
      </c>
      <c r="C47" t="str">
        <f t="shared" si="0"/>
        <v>KIWIHWA</v>
      </c>
      <c r="D47" s="23">
        <f>VLOOKUP(C47,'HVDC-CNI indicative allocations'!$A$2:$E$199,4,0)*'Indicative covered cost'!$B$1*1000</f>
        <v>0</v>
      </c>
      <c r="E47" s="23">
        <f>VLOOKUP(C47,'HVDC-CNI indicative allocations'!$A$2:$E$199,5,0)*'Indicative covered cost'!$B$1*1000</f>
        <v>0</v>
      </c>
      <c r="F47" s="23">
        <f>VLOOKUP(C47,'WRK Ring indicative allocations'!$A$3:$C$200,2,0)*('Indicative covered cost'!$B$2)*1000</f>
        <v>9.4631846195809242E-3</v>
      </c>
      <c r="G47" s="23">
        <f>VLOOKUP(C47,'WRK Ring indicative allocations'!$A$3:$C$200,3,0)*('Indicative covered cost'!$B$2)*1000</f>
        <v>0.20270194073736456</v>
      </c>
      <c r="H47" s="24">
        <f>IFERROR((D47+F47)*10^6/VLOOKUP(C47,'Intra-regional allocators'!A48:E245,4,0),0)</f>
        <v>3.7523551862543969E-2</v>
      </c>
      <c r="I47" s="25">
        <f>IFERROR((D47+F47)*10^3/VLOOKUP(C47,'Gross AMD'!$C$3:$D$204,2,0),0)</f>
        <v>3.264248418118016E-4</v>
      </c>
    </row>
    <row r="48" spans="1:9" x14ac:dyDescent="0.25">
      <c r="A48" t="s">
        <v>72</v>
      </c>
      <c r="B48" t="s">
        <v>23</v>
      </c>
      <c r="C48" t="str">
        <f t="shared" si="0"/>
        <v>KUPEHWA</v>
      </c>
      <c r="D48" s="23">
        <f>VLOOKUP(C48,'HVDC-CNI indicative allocations'!$A$2:$E$199,4,0)*'Indicative covered cost'!$B$1*1000</f>
        <v>18.853681364618353</v>
      </c>
      <c r="E48" s="23">
        <f>VLOOKUP(C48,'HVDC-CNI indicative allocations'!$A$2:$E$199,5,0)*'Indicative covered cost'!$B$1*1000</f>
        <v>0</v>
      </c>
      <c r="F48" s="23">
        <f>VLOOKUP(C48,'WRK Ring indicative allocations'!$A$3:$C$200,2,0)*('Indicative covered cost'!$B$2)*1000</f>
        <v>2.0401180937795718</v>
      </c>
      <c r="G48" s="23">
        <f>VLOOKUP(C48,'WRK Ring indicative allocations'!$A$3:$C$200,3,0)*('Indicative covered cost'!$B$2)*1000</f>
        <v>0</v>
      </c>
      <c r="H48" s="24">
        <f>IFERROR((D48+F48)*10^6/VLOOKUP(C48,'Intra-regional allocators'!A49:E246,4,0),0)</f>
        <v>0.34251189194208248</v>
      </c>
      <c r="I48" s="25">
        <f>IFERROR((D48+F48)*10^3/VLOOKUP(C48,'Gross AMD'!$C$3:$D$204,2,0),0)</f>
        <v>2.2786711067444947</v>
      </c>
    </row>
    <row r="49" spans="1:9" x14ac:dyDescent="0.25">
      <c r="A49" t="s">
        <v>73</v>
      </c>
      <c r="B49" t="s">
        <v>74</v>
      </c>
      <c r="C49" t="str">
        <f t="shared" si="0"/>
        <v>MARLBLN</v>
      </c>
      <c r="D49" s="23">
        <f>VLOOKUP(C49,'HVDC-CNI indicative allocations'!$A$2:$E$199,4,0)*'Indicative covered cost'!$B$1*1000</f>
        <v>0</v>
      </c>
      <c r="E49" s="23">
        <f>VLOOKUP(C49,'HVDC-CNI indicative allocations'!$A$2:$E$199,5,0)*'Indicative covered cost'!$B$1*1000</f>
        <v>0</v>
      </c>
      <c r="F49" s="23">
        <f>VLOOKUP(C49,'WRK Ring indicative allocations'!$A$3:$C$200,2,0)*('Indicative covered cost'!$B$2)*1000</f>
        <v>0.90981007004958658</v>
      </c>
      <c r="G49" s="23">
        <f>VLOOKUP(C49,'WRK Ring indicative allocations'!$A$3:$C$200,3,0)*('Indicative covered cost'!$B$2)*1000</f>
        <v>0</v>
      </c>
      <c r="H49" s="24">
        <f>IFERROR((D49+F49)*10^6/VLOOKUP(C49,'Intra-regional allocators'!A50:E247,4,0),0)</f>
        <v>2.3498316589975082E-3</v>
      </c>
      <c r="I49" s="25">
        <f>IFERROR((D49+F49)*10^3/VLOOKUP(C49,'Gross AMD'!$C$3:$D$204,2,0),0)</f>
        <v>1.2366410038143868E-2</v>
      </c>
    </row>
    <row r="50" spans="1:9" x14ac:dyDescent="0.25">
      <c r="A50" t="s">
        <v>75</v>
      </c>
      <c r="B50" t="s">
        <v>76</v>
      </c>
      <c r="C50" t="str">
        <f t="shared" si="0"/>
        <v>MELTWDV</v>
      </c>
      <c r="D50" s="23">
        <f>VLOOKUP(C50,'HVDC-CNI indicative allocations'!$A$2:$E$199,4,0)*'Indicative covered cost'!$B$1*1000</f>
        <v>0</v>
      </c>
      <c r="E50" s="23">
        <f>VLOOKUP(C50,'HVDC-CNI indicative allocations'!$A$2:$E$199,5,0)*'Indicative covered cost'!$B$1*1000</f>
        <v>39.448723654455108</v>
      </c>
      <c r="F50" s="23">
        <f>VLOOKUP(C50,'WRK Ring indicative allocations'!$A$3:$C$200,2,0)*('Indicative covered cost'!$B$2)*1000</f>
        <v>1.9110200637284989E-2</v>
      </c>
      <c r="G50" s="23">
        <f>VLOOKUP(C50,'WRK Ring indicative allocations'!$A$3:$C$200,3,0)*('Indicative covered cost'!$B$2)*1000</f>
        <v>0.3025432887452193</v>
      </c>
      <c r="H50" s="24">
        <f>IFERROR((D50+F50)*10^6/VLOOKUP(C50,'Intra-regional allocators'!A51:E248,4,0),0)</f>
        <v>3.4542645778529904E-2</v>
      </c>
      <c r="I50" s="25">
        <f>IFERROR((D50+F50)*10^3/VLOOKUP(C50,'Gross AMD'!$C$3:$D$204,2,0),0)</f>
        <v>2.0169967467594717E-2</v>
      </c>
    </row>
    <row r="51" spans="1:9" x14ac:dyDescent="0.25">
      <c r="A51" t="s">
        <v>77</v>
      </c>
      <c r="B51" t="s">
        <v>78</v>
      </c>
      <c r="C51" t="str">
        <f t="shared" si="0"/>
        <v>MELWWWD</v>
      </c>
      <c r="D51" s="23">
        <f>VLOOKUP(C51,'HVDC-CNI indicative allocations'!$A$2:$E$199,4,0)*'Indicative covered cost'!$B$1*1000</f>
        <v>0</v>
      </c>
      <c r="E51" s="23">
        <f>VLOOKUP(C51,'HVDC-CNI indicative allocations'!$A$2:$E$199,5,0)*'Indicative covered cost'!$B$1*1000</f>
        <v>88.467958269523763</v>
      </c>
      <c r="F51" s="23">
        <f>VLOOKUP(C51,'WRK Ring indicative allocations'!$A$3:$C$200,2,0)*('Indicative covered cost'!$B$2)*1000</f>
        <v>3.8921890936156715E-2</v>
      </c>
      <c r="G51" s="23">
        <f>VLOOKUP(C51,'WRK Ring indicative allocations'!$A$3:$C$200,3,0)*('Indicative covered cost'!$B$2)*1000</f>
        <v>1.8913700847001385E-3</v>
      </c>
      <c r="H51" s="24">
        <f>IFERROR((D51+F51)*10^6/VLOOKUP(C51,'Intra-regional allocators'!A52:E249,4,0),0)</f>
        <v>6.442118906627034E-2</v>
      </c>
      <c r="I51" s="25">
        <f>IFERROR((D51+F51)*10^3/VLOOKUP(C51,'Gross AMD'!$C$3:$D$204,2,0),0)</f>
        <v>3.3205028668314554E-2</v>
      </c>
    </row>
    <row r="52" spans="1:9" x14ac:dyDescent="0.25">
      <c r="A52" t="s">
        <v>79</v>
      </c>
      <c r="B52" t="s">
        <v>80</v>
      </c>
      <c r="C52" t="str">
        <f t="shared" si="0"/>
        <v>MERIAVI</v>
      </c>
      <c r="D52" s="23">
        <f>VLOOKUP(C52,'HVDC-CNI indicative allocations'!$A$2:$E$199,4,0)*'Indicative covered cost'!$B$1*1000</f>
        <v>0</v>
      </c>
      <c r="E52" s="23">
        <f>VLOOKUP(C52,'HVDC-CNI indicative allocations'!$A$2:$E$199,5,0)*'Indicative covered cost'!$B$1*1000</f>
        <v>948.8739344168672</v>
      </c>
      <c r="F52" s="23">
        <f>VLOOKUP(C52,'WRK Ring indicative allocations'!$A$3:$C$200,2,0)*('Indicative covered cost'!$B$2)*1000</f>
        <v>7.0688578153166564E-4</v>
      </c>
      <c r="G52" s="23">
        <f>VLOOKUP(C52,'WRK Ring indicative allocations'!$A$3:$C$200,3,0)*('Indicative covered cost'!$B$2)*1000</f>
        <v>10.75626741939613</v>
      </c>
      <c r="H52" s="24">
        <f>IFERROR((D52+F52)*10^6/VLOOKUP(C52,'Intra-regional allocators'!A53:E250,4,0),0)</f>
        <v>2.4812081523548808E-3</v>
      </c>
      <c r="I52" s="25">
        <f>IFERROR((D52+F52)*10^3/VLOOKUP(C52,'Gross AMD'!$C$3:$D$204,2,0),0)</f>
        <v>1.7450410798193597E-4</v>
      </c>
    </row>
    <row r="53" spans="1:9" x14ac:dyDescent="0.25">
      <c r="A53" t="s">
        <v>79</v>
      </c>
      <c r="B53" t="s">
        <v>81</v>
      </c>
      <c r="C53" t="str">
        <f t="shared" si="0"/>
        <v>MERIBEN</v>
      </c>
      <c r="D53" s="23">
        <f>VLOOKUP(C53,'HVDC-CNI indicative allocations'!$A$2:$E$199,4,0)*'Indicative covered cost'!$B$1*1000</f>
        <v>0</v>
      </c>
      <c r="E53" s="23">
        <f>VLOOKUP(C53,'HVDC-CNI indicative allocations'!$A$2:$E$199,5,0)*'Indicative covered cost'!$B$1*1000</f>
        <v>2304.3079451350727</v>
      </c>
      <c r="F53" s="23">
        <f>VLOOKUP(C53,'WRK Ring indicative allocations'!$A$3:$C$200,2,0)*('Indicative covered cost'!$B$2)*1000</f>
        <v>1.8922152499372422E-3</v>
      </c>
      <c r="G53" s="23">
        <f>VLOOKUP(C53,'WRK Ring indicative allocations'!$A$3:$C$200,3,0)*('Indicative covered cost'!$B$2)*1000</f>
        <v>26.622027998499878</v>
      </c>
      <c r="H53" s="24">
        <f>IFERROR((D53+F53)*10^6/VLOOKUP(C53,'Intra-regional allocators'!A54:E251,4,0),0)</f>
        <v>2.6601103763111253E-3</v>
      </c>
      <c r="I53" s="25">
        <f>IFERROR((D53+F53)*10^3/VLOOKUP(C53,'Gross AMD'!$C$3:$D$204,2,0),0)</f>
        <v>1.9944542336878057E-4</v>
      </c>
    </row>
    <row r="54" spans="1:9" x14ac:dyDescent="0.25">
      <c r="A54" t="s">
        <v>79</v>
      </c>
      <c r="B54" t="s">
        <v>82</v>
      </c>
      <c r="C54" t="str">
        <f t="shared" si="0"/>
        <v>MERIMAN</v>
      </c>
      <c r="D54" s="23">
        <f>VLOOKUP(C54,'HVDC-CNI indicative allocations'!$A$2:$E$199,4,0)*'Indicative covered cost'!$B$1*1000</f>
        <v>0</v>
      </c>
      <c r="E54" s="23">
        <f>VLOOKUP(C54,'HVDC-CNI indicative allocations'!$A$2:$E$199,5,0)*'Indicative covered cost'!$B$1*1000</f>
        <v>5068.6940849990251</v>
      </c>
      <c r="F54" s="23">
        <f>VLOOKUP(C54,'WRK Ring indicative allocations'!$A$3:$C$200,2,0)*('Indicative covered cost'!$B$2)*1000</f>
        <v>0</v>
      </c>
      <c r="G54" s="23">
        <f>VLOOKUP(C54,'WRK Ring indicative allocations'!$A$3:$C$200,3,0)*('Indicative covered cost'!$B$2)*1000</f>
        <v>22.106138182883267</v>
      </c>
      <c r="H54" s="24">
        <f>IFERROR((D54+F54)*10^6/VLOOKUP(C54,'Intra-regional allocators'!A55:E252,4,0),0)</f>
        <v>0</v>
      </c>
      <c r="I54" s="25">
        <f>IFERROR((D54+F54)*10^3/VLOOKUP(C54,'Gross AMD'!$C$3:$D$204,2,0),0)</f>
        <v>0</v>
      </c>
    </row>
    <row r="55" spans="1:9" x14ac:dyDescent="0.25">
      <c r="A55" t="s">
        <v>79</v>
      </c>
      <c r="B55" t="s">
        <v>83</v>
      </c>
      <c r="C55" t="str">
        <f t="shared" si="0"/>
        <v>MERIOHA</v>
      </c>
      <c r="D55" s="23">
        <f>VLOOKUP(C55,'HVDC-CNI indicative allocations'!$A$2:$E$199,4,0)*'Indicative covered cost'!$B$1*1000</f>
        <v>0</v>
      </c>
      <c r="E55" s="23">
        <f>VLOOKUP(C55,'HVDC-CNI indicative allocations'!$A$2:$E$199,5,0)*'Indicative covered cost'!$B$1*1000</f>
        <v>1151.1085291261952</v>
      </c>
      <c r="F55" s="23">
        <f>VLOOKUP(C55,'WRK Ring indicative allocations'!$A$3:$C$200,2,0)*('Indicative covered cost'!$B$2)*1000</f>
        <v>1.8481398444130201E-3</v>
      </c>
      <c r="G55" s="23">
        <f>VLOOKUP(C55,'WRK Ring indicative allocations'!$A$3:$C$200,3,0)*('Indicative covered cost'!$B$2)*1000</f>
        <v>13.063483848252659</v>
      </c>
      <c r="H55" s="24">
        <f>IFERROR((D55+F55)*10^6/VLOOKUP(C55,'Intra-regional allocators'!A56:E253,4,0),0)</f>
        <v>2.1800199824915886E-3</v>
      </c>
      <c r="I55" s="25">
        <f>IFERROR((D55+F55)*10^3/VLOOKUP(C55,'Gross AMD'!$C$3:$D$204,2,0),0)</f>
        <v>4.7528356767423792E-4</v>
      </c>
    </row>
    <row r="56" spans="1:9" x14ac:dyDescent="0.25">
      <c r="A56" t="s">
        <v>79</v>
      </c>
      <c r="B56" t="s">
        <v>84</v>
      </c>
      <c r="C56" t="str">
        <f t="shared" si="0"/>
        <v>MERIOHB</v>
      </c>
      <c r="D56" s="23">
        <f>VLOOKUP(C56,'HVDC-CNI indicative allocations'!$A$2:$E$199,4,0)*'Indicative covered cost'!$B$1*1000</f>
        <v>0</v>
      </c>
      <c r="E56" s="23">
        <f>VLOOKUP(C56,'HVDC-CNI indicative allocations'!$A$2:$E$199,5,0)*'Indicative covered cost'!$B$1*1000</f>
        <v>966.1288195072317</v>
      </c>
      <c r="F56" s="23">
        <f>VLOOKUP(C56,'WRK Ring indicative allocations'!$A$3:$C$200,2,0)*('Indicative covered cost'!$B$2)*1000</f>
        <v>1.3488694537060794E-3</v>
      </c>
      <c r="G56" s="23">
        <f>VLOOKUP(C56,'WRK Ring indicative allocations'!$A$3:$C$200,3,0)*('Indicative covered cost'!$B$2)*1000</f>
        <v>11.037861716617281</v>
      </c>
      <c r="H56" s="24">
        <f>IFERROR((D56+F56)*10^6/VLOOKUP(C56,'Intra-regional allocators'!A57:E254,4,0),0)</f>
        <v>2.09953449905781E-3</v>
      </c>
      <c r="I56" s="25">
        <f>IFERROR((D56+F56)*10^3/VLOOKUP(C56,'Gross AMD'!$C$3:$D$204,2,0),0)</f>
        <v>3.6689075214598626E-4</v>
      </c>
    </row>
    <row r="57" spans="1:9" x14ac:dyDescent="0.25">
      <c r="A57" t="s">
        <v>79</v>
      </c>
      <c r="B57" t="s">
        <v>85</v>
      </c>
      <c r="C57" t="str">
        <f t="shared" si="0"/>
        <v>MERIOHC</v>
      </c>
      <c r="D57" s="23">
        <f>VLOOKUP(C57,'HVDC-CNI indicative allocations'!$A$2:$E$199,4,0)*'Indicative covered cost'!$B$1*1000</f>
        <v>0</v>
      </c>
      <c r="E57" s="23">
        <f>VLOOKUP(C57,'HVDC-CNI indicative allocations'!$A$2:$E$199,5,0)*'Indicative covered cost'!$B$1*1000</f>
        <v>961.10321942686403</v>
      </c>
      <c r="F57" s="23">
        <f>VLOOKUP(C57,'WRK Ring indicative allocations'!$A$3:$C$200,2,0)*('Indicative covered cost'!$B$2)*1000</f>
        <v>1.2965196115093925E-3</v>
      </c>
      <c r="G57" s="23">
        <f>VLOOKUP(C57,'WRK Ring indicative allocations'!$A$3:$C$200,3,0)*('Indicative covered cost'!$B$2)*1000</f>
        <v>10.973535285620962</v>
      </c>
      <c r="H57" s="24">
        <f>IFERROR((D57+F57)*10^6/VLOOKUP(C57,'Intra-regional allocators'!A58:E255,4,0),0)</f>
        <v>2.1524949662585411E-3</v>
      </c>
      <c r="I57" s="25">
        <f>IFERROR((D57+F57)*10^3/VLOOKUP(C57,'Gross AMD'!$C$3:$D$204,2,0),0)</f>
        <v>3.7678897492715059E-4</v>
      </c>
    </row>
    <row r="58" spans="1:9" x14ac:dyDescent="0.25">
      <c r="A58" t="s">
        <v>79</v>
      </c>
      <c r="B58" t="s">
        <v>33</v>
      </c>
      <c r="C58" t="str">
        <f t="shared" si="0"/>
        <v>MERITWZ</v>
      </c>
      <c r="D58" s="23">
        <f>VLOOKUP(C58,'HVDC-CNI indicative allocations'!$A$2:$E$199,4,0)*'Indicative covered cost'!$B$1*1000</f>
        <v>0</v>
      </c>
      <c r="E58" s="23">
        <f>VLOOKUP(C58,'HVDC-CNI indicative allocations'!$A$2:$E$199,5,0)*'Indicative covered cost'!$B$1*1000</f>
        <v>0</v>
      </c>
      <c r="F58" s="23">
        <f>VLOOKUP(C58,'WRK Ring indicative allocations'!$A$3:$C$200,2,0)*('Indicative covered cost'!$B$2)*1000</f>
        <v>1.699365373932217E-2</v>
      </c>
      <c r="G58" s="23">
        <f>VLOOKUP(C58,'WRK Ring indicative allocations'!$A$3:$C$200,3,0)*('Indicative covered cost'!$B$2)*1000</f>
        <v>0</v>
      </c>
      <c r="H58" s="24">
        <f>IFERROR((D58+F58)*10^6/VLOOKUP(C58,'Intra-regional allocators'!A59:E256,4,0),0)</f>
        <v>2.9516254852021565E-3</v>
      </c>
      <c r="I58" s="25">
        <f>IFERROR((D58+F58)*10^3/VLOOKUP(C58,'Gross AMD'!$C$3:$D$204,2,0),0)</f>
        <v>1.616550720925123E-2</v>
      </c>
    </row>
    <row r="59" spans="1:9" x14ac:dyDescent="0.25">
      <c r="A59" t="s">
        <v>79</v>
      </c>
      <c r="B59" t="s">
        <v>86</v>
      </c>
      <c r="C59" t="str">
        <f t="shared" si="0"/>
        <v>MERIWTK</v>
      </c>
      <c r="D59" s="23">
        <f>VLOOKUP(C59,'HVDC-CNI indicative allocations'!$A$2:$E$199,4,0)*'Indicative covered cost'!$B$1*1000</f>
        <v>0</v>
      </c>
      <c r="E59" s="23">
        <f>VLOOKUP(C59,'HVDC-CNI indicative allocations'!$A$2:$E$199,5,0)*'Indicative covered cost'!$B$1*1000</f>
        <v>496.83890863175338</v>
      </c>
      <c r="F59" s="23">
        <f>VLOOKUP(C59,'WRK Ring indicative allocations'!$A$3:$C$200,2,0)*('Indicative covered cost'!$B$2)*1000</f>
        <v>0</v>
      </c>
      <c r="G59" s="23">
        <f>VLOOKUP(C59,'WRK Ring indicative allocations'!$A$3:$C$200,3,0)*('Indicative covered cost'!$B$2)*1000</f>
        <v>5.6730119770887191</v>
      </c>
      <c r="H59" s="24">
        <f>IFERROR((D59+F59)*10^6/VLOOKUP(C59,'Intra-regional allocators'!A60:E257,4,0),0)</f>
        <v>0</v>
      </c>
      <c r="I59" s="25">
        <f>IFERROR((D59+F59)*10^3/VLOOKUP(C59,'Gross AMD'!$C$3:$D$204,2,0),0)</f>
        <v>0</v>
      </c>
    </row>
    <row r="60" spans="1:9" x14ac:dyDescent="0.25">
      <c r="A60" t="s">
        <v>87</v>
      </c>
      <c r="B60" t="s">
        <v>88</v>
      </c>
      <c r="C60" t="str">
        <f t="shared" si="0"/>
        <v>METHMNI</v>
      </c>
      <c r="D60" s="23">
        <f>VLOOKUP(C60,'HVDC-CNI indicative allocations'!$A$2:$E$199,4,0)*'Indicative covered cost'!$B$1*1000</f>
        <v>15.512555092376145</v>
      </c>
      <c r="E60" s="23">
        <f>VLOOKUP(C60,'HVDC-CNI indicative allocations'!$A$2:$E$199,5,0)*'Indicative covered cost'!$B$1*1000</f>
        <v>0</v>
      </c>
      <c r="F60" s="23">
        <f>VLOOKUP(C60,'WRK Ring indicative allocations'!$A$3:$C$200,2,0)*('Indicative covered cost'!$B$2)*1000</f>
        <v>1.5770808222970296</v>
      </c>
      <c r="G60" s="23">
        <f>VLOOKUP(C60,'WRK Ring indicative allocations'!$A$3:$C$200,3,0)*('Indicative covered cost'!$B$2)*1000</f>
        <v>0</v>
      </c>
      <c r="H60" s="24">
        <f>IFERROR((D60+F60)*10^6/VLOOKUP(C60,'Intra-regional allocators'!A61:E258,4,0),0)</f>
        <v>0.34048961414765755</v>
      </c>
      <c r="I60" s="25">
        <f>IFERROR((D60+F60)*10^3/VLOOKUP(C60,'Gross AMD'!$C$3:$D$204,2,0),0)</f>
        <v>1.8785222242132631</v>
      </c>
    </row>
    <row r="61" spans="1:9" x14ac:dyDescent="0.25">
      <c r="A61" t="s">
        <v>89</v>
      </c>
      <c r="B61" t="s">
        <v>90</v>
      </c>
      <c r="C61" t="str">
        <f t="shared" si="0"/>
        <v>MPOWASY</v>
      </c>
      <c r="D61" s="23">
        <f>VLOOKUP(C61,'HVDC-CNI indicative allocations'!$A$2:$E$199,4,0)*'Indicative covered cost'!$B$1*1000</f>
        <v>0</v>
      </c>
      <c r="E61" s="23">
        <f>VLOOKUP(C61,'HVDC-CNI indicative allocations'!$A$2:$E$199,5,0)*'Indicative covered cost'!$B$1*1000</f>
        <v>0</v>
      </c>
      <c r="F61" s="23">
        <f>VLOOKUP(C61,'WRK Ring indicative allocations'!$A$3:$C$200,2,0)*('Indicative covered cost'!$B$2)*1000</f>
        <v>0.24658163980163492</v>
      </c>
      <c r="G61" s="23">
        <f>VLOOKUP(C61,'WRK Ring indicative allocations'!$A$3:$C$200,3,0)*('Indicative covered cost'!$B$2)*1000</f>
        <v>0</v>
      </c>
      <c r="H61" s="24">
        <f>IFERROR((D61+F61)*10^6/VLOOKUP(C61,'Intra-regional allocators'!A62:E259,4,0),0)</f>
        <v>2.9461628838778815E-3</v>
      </c>
      <c r="I61" s="25">
        <f>IFERROR((D61+F61)*10^3/VLOOKUP(C61,'Gross AMD'!$C$3:$D$204,2,0),0)</f>
        <v>1.4778375583779462E-2</v>
      </c>
    </row>
    <row r="62" spans="1:9" x14ac:dyDescent="0.25">
      <c r="A62" t="s">
        <v>89</v>
      </c>
      <c r="B62" t="s">
        <v>91</v>
      </c>
      <c r="C62" t="str">
        <f t="shared" si="0"/>
        <v>MPOWCUL</v>
      </c>
      <c r="D62" s="23">
        <f>VLOOKUP(C62,'HVDC-CNI indicative allocations'!$A$2:$E$199,4,0)*'Indicative covered cost'!$B$1*1000</f>
        <v>0</v>
      </c>
      <c r="E62" s="23">
        <f>VLOOKUP(C62,'HVDC-CNI indicative allocations'!$A$2:$E$199,5,0)*'Indicative covered cost'!$B$1*1000</f>
        <v>0</v>
      </c>
      <c r="F62" s="23">
        <f>VLOOKUP(C62,'WRK Ring indicative allocations'!$A$3:$C$200,2,0)*('Indicative covered cost'!$B$2)*1000</f>
        <v>0.28344100548021645</v>
      </c>
      <c r="G62" s="23">
        <f>VLOOKUP(C62,'WRK Ring indicative allocations'!$A$3:$C$200,3,0)*('Indicative covered cost'!$B$2)*1000</f>
        <v>0</v>
      </c>
      <c r="H62" s="24">
        <f>IFERROR((D62+F62)*10^6/VLOOKUP(C62,'Intra-regional allocators'!A63:E260,4,0),0)</f>
        <v>2.6148837399839506E-3</v>
      </c>
      <c r="I62" s="25">
        <f>IFERROR((D62+F62)*10^3/VLOOKUP(C62,'Gross AMD'!$C$3:$D$204,2,0),0)</f>
        <v>1.0553037543078545E-2</v>
      </c>
    </row>
    <row r="63" spans="1:9" x14ac:dyDescent="0.25">
      <c r="A63" t="s">
        <v>89</v>
      </c>
      <c r="B63" t="s">
        <v>92</v>
      </c>
      <c r="C63" t="str">
        <f t="shared" si="0"/>
        <v>MPOWKAI</v>
      </c>
      <c r="D63" s="23">
        <f>VLOOKUP(C63,'HVDC-CNI indicative allocations'!$A$2:$E$199,4,0)*'Indicative covered cost'!$B$1*1000</f>
        <v>0</v>
      </c>
      <c r="E63" s="23">
        <f>VLOOKUP(C63,'HVDC-CNI indicative allocations'!$A$2:$E$199,5,0)*'Indicative covered cost'!$B$1*1000</f>
        <v>0</v>
      </c>
      <c r="F63" s="23">
        <f>VLOOKUP(C63,'WRK Ring indicative allocations'!$A$3:$C$200,2,0)*('Indicative covered cost'!$B$2)*1000</f>
        <v>0.38949712811782744</v>
      </c>
      <c r="G63" s="23">
        <f>VLOOKUP(C63,'WRK Ring indicative allocations'!$A$3:$C$200,3,0)*('Indicative covered cost'!$B$2)*1000</f>
        <v>0</v>
      </c>
      <c r="H63" s="24">
        <f>IFERROR((D63+F63)*10^6/VLOOKUP(C63,'Intra-regional allocators'!A64:E261,4,0),0)</f>
        <v>2.8568602441801866E-3</v>
      </c>
      <c r="I63" s="25">
        <f>IFERROR((D63+F63)*10^3/VLOOKUP(C63,'Gross AMD'!$C$3:$D$204,2,0),0)</f>
        <v>1.3401468508929627E-2</v>
      </c>
    </row>
    <row r="64" spans="1:9" x14ac:dyDescent="0.25">
      <c r="A64" t="s">
        <v>89</v>
      </c>
      <c r="B64" t="s">
        <v>93</v>
      </c>
      <c r="C64" t="str">
        <f t="shared" si="0"/>
        <v>MPOWSBK</v>
      </c>
      <c r="D64" s="23">
        <f>VLOOKUP(C64,'HVDC-CNI indicative allocations'!$A$2:$E$199,4,0)*'Indicative covered cost'!$B$1*1000</f>
        <v>0</v>
      </c>
      <c r="E64" s="23">
        <f>VLOOKUP(C64,'HVDC-CNI indicative allocations'!$A$2:$E$199,5,0)*'Indicative covered cost'!$B$1*1000</f>
        <v>0</v>
      </c>
      <c r="F64" s="23">
        <f>VLOOKUP(C64,'WRK Ring indicative allocations'!$A$3:$C$200,2,0)*('Indicative covered cost'!$B$2)*1000</f>
        <v>0.66521546313754198</v>
      </c>
      <c r="G64" s="23">
        <f>VLOOKUP(C64,'WRK Ring indicative allocations'!$A$3:$C$200,3,0)*('Indicative covered cost'!$B$2)*1000</f>
        <v>0</v>
      </c>
      <c r="H64" s="24">
        <f>IFERROR((D64+F64)*10^6/VLOOKUP(C64,'Intra-regional allocators'!A65:E262,4,0),0)</f>
        <v>2.7543063149076852E-3</v>
      </c>
      <c r="I64" s="25">
        <f>IFERROR((D64+F64)*10^3/VLOOKUP(C64,'Gross AMD'!$C$3:$D$204,2,0),0)</f>
        <v>1.4848408738450012E-2</v>
      </c>
    </row>
    <row r="65" spans="1:9" x14ac:dyDescent="0.25">
      <c r="A65" t="s">
        <v>89</v>
      </c>
      <c r="B65" t="s">
        <v>94</v>
      </c>
      <c r="C65" t="str">
        <f t="shared" si="0"/>
        <v>MPOWWPR</v>
      </c>
      <c r="D65" s="23">
        <f>VLOOKUP(C65,'HVDC-CNI indicative allocations'!$A$2:$E$199,4,0)*'Indicative covered cost'!$B$1*1000</f>
        <v>0</v>
      </c>
      <c r="E65" s="23">
        <f>VLOOKUP(C65,'HVDC-CNI indicative allocations'!$A$2:$E$199,5,0)*'Indicative covered cost'!$B$1*1000</f>
        <v>0</v>
      </c>
      <c r="F65" s="23">
        <f>VLOOKUP(C65,'WRK Ring indicative allocations'!$A$3:$C$200,2,0)*('Indicative covered cost'!$B$2)*1000</f>
        <v>0.16081712807591161</v>
      </c>
      <c r="G65" s="23">
        <f>VLOOKUP(C65,'WRK Ring indicative allocations'!$A$3:$C$200,3,0)*('Indicative covered cost'!$B$2)*1000</f>
        <v>0</v>
      </c>
      <c r="H65" s="24">
        <f>IFERROR((D65+F65)*10^6/VLOOKUP(C65,'Intra-regional allocators'!A66:E263,4,0),0)</f>
        <v>2.6482259213441912E-3</v>
      </c>
      <c r="I65" s="25">
        <f>IFERROR((D65+F65)*10^3/VLOOKUP(C65,'Gross AMD'!$C$3:$D$204,2,0),0)</f>
        <v>8.6203823541027604E-3</v>
      </c>
    </row>
    <row r="66" spans="1:9" x14ac:dyDescent="0.25">
      <c r="A66" t="s">
        <v>95</v>
      </c>
      <c r="B66" t="s">
        <v>96</v>
      </c>
      <c r="C66" t="str">
        <f t="shared" si="0"/>
        <v>MRPLARA</v>
      </c>
      <c r="D66" s="23">
        <f>VLOOKUP(C66,'HVDC-CNI indicative allocations'!$A$2:$E$199,4,0)*'Indicative covered cost'!$B$1*1000</f>
        <v>0</v>
      </c>
      <c r="E66" s="23">
        <f>VLOOKUP(C66,'HVDC-CNI indicative allocations'!$A$2:$E$199,5,0)*'Indicative covered cost'!$B$1*1000</f>
        <v>0</v>
      </c>
      <c r="F66" s="23">
        <f>VLOOKUP(C66,'WRK Ring indicative allocations'!$A$3:$C$200,2,0)*('Indicative covered cost'!$B$2)*1000</f>
        <v>1.5519754962186135E-5</v>
      </c>
      <c r="G66" s="23">
        <f>VLOOKUP(C66,'WRK Ring indicative allocations'!$A$3:$C$200,3,0)*('Indicative covered cost'!$B$2)*1000</f>
        <v>16.543780406496467</v>
      </c>
      <c r="H66" s="24">
        <f>IFERROR((D66+F66)*10^6/VLOOKUP(C66,'Intra-regional allocators'!A67:E264,4,0),0)</f>
        <v>0</v>
      </c>
      <c r="I66" s="25">
        <f>IFERROR((D66+F66)*10^3/VLOOKUP(C66,'Gross AMD'!$C$3:$D$204,2,0),0)</f>
        <v>0</v>
      </c>
    </row>
    <row r="67" spans="1:9" x14ac:dyDescent="0.25">
      <c r="A67" t="s">
        <v>95</v>
      </c>
      <c r="B67" t="s">
        <v>97</v>
      </c>
      <c r="C67" t="str">
        <f t="shared" ref="C67:C130" si="1">A67&amp;B67</f>
        <v>MRPLARI</v>
      </c>
      <c r="D67" s="23">
        <f>VLOOKUP(C67,'HVDC-CNI indicative allocations'!$A$2:$E$199,4,0)*'Indicative covered cost'!$B$1*1000</f>
        <v>0</v>
      </c>
      <c r="E67" s="23">
        <f>VLOOKUP(C67,'HVDC-CNI indicative allocations'!$A$2:$E$199,5,0)*'Indicative covered cost'!$B$1*1000</f>
        <v>0</v>
      </c>
      <c r="F67" s="23">
        <f>VLOOKUP(C67,'WRK Ring indicative allocations'!$A$3:$C$200,2,0)*('Indicative covered cost'!$B$2)*1000</f>
        <v>3.7360143646485593E-2</v>
      </c>
      <c r="G67" s="23">
        <f>VLOOKUP(C67,'WRK Ring indicative allocations'!$A$3:$C$200,3,0)*('Indicative covered cost'!$B$2)*1000</f>
        <v>1.0531175991608608</v>
      </c>
      <c r="H67" s="24">
        <f>IFERROR((D67+F67)*10^6/VLOOKUP(C67,'Intra-regional allocators'!A68:E265,4,0),0)</f>
        <v>9.3538937051455717E-2</v>
      </c>
      <c r="I67" s="25">
        <f>IFERROR((D67+F67)*10^3/VLOOKUP(C67,'Gross AMD'!$C$3:$D$204,2,0),0)</f>
        <v>1.3513811352157085E-2</v>
      </c>
    </row>
    <row r="68" spans="1:9" x14ac:dyDescent="0.25">
      <c r="A68" t="s">
        <v>95</v>
      </c>
      <c r="B68" t="s">
        <v>98</v>
      </c>
      <c r="C68" t="str">
        <f t="shared" si="1"/>
        <v>MRPLATI</v>
      </c>
      <c r="D68" s="23">
        <f>VLOOKUP(C68,'HVDC-CNI indicative allocations'!$A$2:$E$199,4,0)*'Indicative covered cost'!$B$1*1000</f>
        <v>0</v>
      </c>
      <c r="E68" s="23">
        <f>VLOOKUP(C68,'HVDC-CNI indicative allocations'!$A$2:$E$199,5,0)*'Indicative covered cost'!$B$1*1000</f>
        <v>0</v>
      </c>
      <c r="F68" s="23">
        <f>VLOOKUP(C68,'WRK Ring indicative allocations'!$A$3:$C$200,2,0)*('Indicative covered cost'!$B$2)*1000</f>
        <v>1.735796593909909E-2</v>
      </c>
      <c r="G68" s="23">
        <f>VLOOKUP(C68,'WRK Ring indicative allocations'!$A$3:$C$200,3,0)*('Indicative covered cost'!$B$2)*1000</f>
        <v>13.714744092210143</v>
      </c>
      <c r="H68" s="24">
        <f>IFERROR((D68+F68)*10^6/VLOOKUP(C68,'Intra-regional allocators'!A69:E266,4,0),0)</f>
        <v>9.0829945679311214E-2</v>
      </c>
      <c r="I68" s="25">
        <f>IFERROR((D68+F68)*10^3/VLOOKUP(C68,'Gross AMD'!$C$3:$D$204,2,0),0)</f>
        <v>1.5005552174432956E-3</v>
      </c>
    </row>
    <row r="69" spans="1:9" x14ac:dyDescent="0.25">
      <c r="A69" t="s">
        <v>95</v>
      </c>
      <c r="B69" t="s">
        <v>99</v>
      </c>
      <c r="C69" t="str">
        <f t="shared" si="1"/>
        <v>MRPLKPO</v>
      </c>
      <c r="D69" s="23">
        <f>VLOOKUP(C69,'HVDC-CNI indicative allocations'!$A$2:$E$199,4,0)*'Indicative covered cost'!$B$1*1000</f>
        <v>0</v>
      </c>
      <c r="E69" s="23">
        <f>VLOOKUP(C69,'HVDC-CNI indicative allocations'!$A$2:$E$199,5,0)*'Indicative covered cost'!$B$1*1000</f>
        <v>0</v>
      </c>
      <c r="F69" s="23">
        <f>VLOOKUP(C69,'WRK Ring indicative allocations'!$A$3:$C$200,2,0)*('Indicative covered cost'!$B$2)*1000</f>
        <v>0</v>
      </c>
      <c r="G69" s="23">
        <f>VLOOKUP(C69,'WRK Ring indicative allocations'!$A$3:$C$200,3,0)*('Indicative covered cost'!$B$2)*1000</f>
        <v>4.9238722796507376E-3</v>
      </c>
      <c r="H69" s="24">
        <f>IFERROR((D69+F69)*10^6/VLOOKUP(C69,'Intra-regional allocators'!A70:E267,4,0),0)</f>
        <v>0</v>
      </c>
      <c r="I69" s="25">
        <f>IFERROR((D69+F69)*10^3/VLOOKUP(C69,'Gross AMD'!$C$3:$D$204,2,0),0)</f>
        <v>0</v>
      </c>
    </row>
    <row r="70" spans="1:9" x14ac:dyDescent="0.25">
      <c r="A70" t="s">
        <v>95</v>
      </c>
      <c r="B70" t="s">
        <v>100</v>
      </c>
      <c r="C70" t="str">
        <f t="shared" si="1"/>
        <v>MRPLMTI</v>
      </c>
      <c r="D70" s="23">
        <f>VLOOKUP(C70,'HVDC-CNI indicative allocations'!$A$2:$E$199,4,0)*'Indicative covered cost'!$B$1*1000</f>
        <v>0</v>
      </c>
      <c r="E70" s="23">
        <f>VLOOKUP(C70,'HVDC-CNI indicative allocations'!$A$2:$E$199,5,0)*'Indicative covered cost'!$B$1*1000</f>
        <v>0</v>
      </c>
      <c r="F70" s="23">
        <f>VLOOKUP(C70,'WRK Ring indicative allocations'!$A$3:$C$200,2,0)*('Indicative covered cost'!$B$2)*1000</f>
        <v>1.632662222274598E-2</v>
      </c>
      <c r="G70" s="23">
        <f>VLOOKUP(C70,'WRK Ring indicative allocations'!$A$3:$C$200,3,0)*('Indicative covered cost'!$B$2)*1000</f>
        <v>42.763913498400584</v>
      </c>
      <c r="H70" s="24">
        <f>IFERROR((D70+F70)*10^6/VLOOKUP(C70,'Intra-regional allocators'!A71:E268,4,0),0)</f>
        <v>0.17824212562224045</v>
      </c>
      <c r="I70" s="25">
        <f>IFERROR((D70+F70)*10^3/VLOOKUP(C70,'Gross AMD'!$C$3:$D$204,2,0),0)</f>
        <v>4.2639795432016818E-3</v>
      </c>
    </row>
    <row r="71" spans="1:9" x14ac:dyDescent="0.25">
      <c r="A71" t="s">
        <v>101</v>
      </c>
      <c r="B71" t="s">
        <v>102</v>
      </c>
      <c r="C71" t="str">
        <f t="shared" si="1"/>
        <v>NTRGNAP</v>
      </c>
      <c r="D71" s="23">
        <f>VLOOKUP(C71,'HVDC-CNI indicative allocations'!$A$2:$E$199,4,0)*'Indicative covered cost'!$B$1*1000</f>
        <v>0</v>
      </c>
      <c r="E71" s="23">
        <f>VLOOKUP(C71,'HVDC-CNI indicative allocations'!$A$2:$E$199,5,0)*'Indicative covered cost'!$B$1*1000</f>
        <v>0</v>
      </c>
      <c r="F71" s="23">
        <f>VLOOKUP(C71,'WRK Ring indicative allocations'!$A$3:$C$200,2,0)*('Indicative covered cost'!$B$2)*1000</f>
        <v>4.8712830884404022E-4</v>
      </c>
      <c r="G71" s="23">
        <f>VLOOKUP(C71,'WRK Ring indicative allocations'!$A$3:$C$200,3,0)*('Indicative covered cost'!$B$2)*1000</f>
        <v>34.014204054255693</v>
      </c>
      <c r="H71" s="24">
        <f>IFERROR((D71+F71)*10^6/VLOOKUP(C71,'Intra-regional allocators'!A72:E269,4,0),0)</f>
        <v>9.5639122952063504E-2</v>
      </c>
      <c r="I71" s="25">
        <f>IFERROR((D71+F71)*10^3/VLOOKUP(C71,'Gross AMD'!$C$3:$D$204,2,0),0)</f>
        <v>3.036768334601722E-4</v>
      </c>
    </row>
    <row r="72" spans="1:9" x14ac:dyDescent="0.25">
      <c r="A72" t="s">
        <v>95</v>
      </c>
      <c r="B72" t="s">
        <v>103</v>
      </c>
      <c r="C72" t="str">
        <f t="shared" si="1"/>
        <v>MRPLOHK</v>
      </c>
      <c r="D72" s="23">
        <f>VLOOKUP(C72,'HVDC-CNI indicative allocations'!$A$2:$E$199,4,0)*'Indicative covered cost'!$B$1*1000</f>
        <v>0</v>
      </c>
      <c r="E72" s="23">
        <f>VLOOKUP(C72,'HVDC-CNI indicative allocations'!$A$2:$E$199,5,0)*'Indicative covered cost'!$B$1*1000</f>
        <v>0</v>
      </c>
      <c r="F72" s="23">
        <f>VLOOKUP(C72,'WRK Ring indicative allocations'!$A$3:$C$200,2,0)*('Indicative covered cost'!$B$2)*1000</f>
        <v>1.9156177547552798E-2</v>
      </c>
      <c r="G72" s="23">
        <f>VLOOKUP(C72,'WRK Ring indicative allocations'!$A$3:$C$200,3,0)*('Indicative covered cost'!$B$2)*1000</f>
        <v>19.962399963764952</v>
      </c>
      <c r="H72" s="24">
        <f>IFERROR((D72+F72)*10^6/VLOOKUP(C72,'Intra-regional allocators'!A73:E270,4,0),0)</f>
        <v>9.1390488662421276E-2</v>
      </c>
      <c r="I72" s="25">
        <f>IFERROR((D72+F72)*10^3/VLOOKUP(C72,'Gross AMD'!$C$3:$D$204,2,0),0)</f>
        <v>1.2128893786574878E-2</v>
      </c>
    </row>
    <row r="73" spans="1:9" x14ac:dyDescent="0.25">
      <c r="A73" t="s">
        <v>104</v>
      </c>
      <c r="B73" t="s">
        <v>105</v>
      </c>
      <c r="C73" t="str">
        <f t="shared" si="1"/>
        <v>SCGLSWN</v>
      </c>
      <c r="D73" s="23">
        <f>VLOOKUP(C73,'HVDC-CNI indicative allocations'!$A$2:$E$199,4,0)*'Indicative covered cost'!$B$1*1000</f>
        <v>0</v>
      </c>
      <c r="E73" s="23">
        <f>VLOOKUP(C73,'HVDC-CNI indicative allocations'!$A$2:$E$199,5,0)*'Indicative covered cost'!$B$1*1000</f>
        <v>0</v>
      </c>
      <c r="F73" s="23">
        <f>VLOOKUP(C73,'WRK Ring indicative allocations'!$A$3:$C$200,2,0)*('Indicative covered cost'!$B$2)*1000</f>
        <v>0.13429132194077795</v>
      </c>
      <c r="G73" s="23">
        <f>VLOOKUP(C73,'WRK Ring indicative allocations'!$A$3:$C$200,3,0)*('Indicative covered cost'!$B$2)*1000</f>
        <v>3.4226811585181243E-8</v>
      </c>
      <c r="H73" s="24">
        <f>IFERROR((D73+F73)*10^6/VLOOKUP(C73,'Intra-regional allocators'!A74:E271,4,0),0)</f>
        <v>0.10338521107767808</v>
      </c>
      <c r="I73" s="25">
        <f>IFERROR((D73+F73)*10^3/VLOOKUP(C73,'Gross AMD'!$C$3:$D$204,2,0),0)</f>
        <v>9.0491825169515719E-2</v>
      </c>
    </row>
    <row r="74" spans="1:9" x14ac:dyDescent="0.25">
      <c r="A74" t="s">
        <v>95</v>
      </c>
      <c r="B74" t="s">
        <v>106</v>
      </c>
      <c r="C74" t="str">
        <f t="shared" si="1"/>
        <v>MRPLWKM</v>
      </c>
      <c r="D74" s="23">
        <f>VLOOKUP(C74,'HVDC-CNI indicative allocations'!$A$2:$E$199,4,0)*'Indicative covered cost'!$B$1*1000</f>
        <v>0</v>
      </c>
      <c r="E74" s="23">
        <f>VLOOKUP(C74,'HVDC-CNI indicative allocations'!$A$2:$E$199,5,0)*'Indicative covered cost'!$B$1*1000</f>
        <v>0</v>
      </c>
      <c r="F74" s="23">
        <f>VLOOKUP(C74,'WRK Ring indicative allocations'!$A$3:$C$200,2,0)*('Indicative covered cost'!$B$2)*1000</f>
        <v>0</v>
      </c>
      <c r="G74" s="23">
        <f>VLOOKUP(C74,'WRK Ring indicative allocations'!$A$3:$C$200,3,0)*('Indicative covered cost'!$B$2)*1000</f>
        <v>24.200586844000451</v>
      </c>
      <c r="H74" s="24">
        <f>IFERROR((D74+F74)*10^6/VLOOKUP(C74,'Intra-regional allocators'!A75:E272,4,0),0)</f>
        <v>0</v>
      </c>
      <c r="I74" s="25">
        <f>IFERROR((D74+F74)*10^3/VLOOKUP(C74,'Gross AMD'!$C$3:$D$204,2,0),0)</f>
        <v>0</v>
      </c>
    </row>
    <row r="75" spans="1:9" x14ac:dyDescent="0.25">
      <c r="A75" t="s">
        <v>95</v>
      </c>
      <c r="B75" t="s">
        <v>107</v>
      </c>
      <c r="C75" t="str">
        <f t="shared" si="1"/>
        <v>MRPLWPA</v>
      </c>
      <c r="D75" s="23">
        <f>VLOOKUP(C75,'HVDC-CNI indicative allocations'!$A$2:$E$199,4,0)*'Indicative covered cost'!$B$1*1000</f>
        <v>0</v>
      </c>
      <c r="E75" s="23">
        <f>VLOOKUP(C75,'HVDC-CNI indicative allocations'!$A$2:$E$199,5,0)*'Indicative covered cost'!$B$1*1000</f>
        <v>0</v>
      </c>
      <c r="F75" s="23">
        <f>VLOOKUP(C75,'WRK Ring indicative allocations'!$A$3:$C$200,2,0)*('Indicative covered cost'!$B$2)*1000</f>
        <v>3.7042615142735403E-3</v>
      </c>
      <c r="G75" s="23">
        <f>VLOOKUP(C75,'WRK Ring indicative allocations'!$A$3:$C$200,3,0)*('Indicative covered cost'!$B$2)*1000</f>
        <v>11.33807016761579</v>
      </c>
      <c r="H75" s="24">
        <f>IFERROR((D75+F75)*10^6/VLOOKUP(C75,'Intra-regional allocators'!A76:E273,4,0),0)</f>
        <v>0.13938371140403147</v>
      </c>
      <c r="I75" s="25">
        <f>IFERROR((D75+F75)*10^3/VLOOKUP(C75,'Gross AMD'!$C$3:$D$204,2,0),0)</f>
        <v>1.8743165897532034E-2</v>
      </c>
    </row>
    <row r="76" spans="1:9" x14ac:dyDescent="0.25">
      <c r="A76" t="s">
        <v>108</v>
      </c>
      <c r="B76" t="s">
        <v>102</v>
      </c>
      <c r="C76" t="str">
        <f t="shared" si="1"/>
        <v>NAPANAP</v>
      </c>
      <c r="D76" s="23">
        <f>VLOOKUP(C76,'HVDC-CNI indicative allocations'!$A$2:$E$199,4,0)*'Indicative covered cost'!$B$1*1000</f>
        <v>0</v>
      </c>
      <c r="E76" s="23">
        <f>VLOOKUP(C76,'HVDC-CNI indicative allocations'!$A$2:$E$199,5,0)*'Indicative covered cost'!$B$1*1000</f>
        <v>0</v>
      </c>
      <c r="F76" s="23">
        <f>VLOOKUP(C76,'WRK Ring indicative allocations'!$A$3:$C$200,2,0)*('Indicative covered cost'!$B$2)*1000</f>
        <v>6.5268249494736877E-3</v>
      </c>
      <c r="G76" s="23">
        <f>VLOOKUP(C76,'WRK Ring indicative allocations'!$A$3:$C$200,3,0)*('Indicative covered cost'!$B$2)*1000</f>
        <v>55.110809887238261</v>
      </c>
      <c r="H76" s="24">
        <f>IFERROR((D76+F76)*10^6/VLOOKUP(C76,'Intra-regional allocators'!A77:E274,4,0),0)</f>
        <v>6.4725846897733863E-2</v>
      </c>
      <c r="I76" s="25">
        <f>IFERROR((D76+F76)*10^3/VLOOKUP(C76,'Gross AMD'!$C$3:$D$204,2,0),0)</f>
        <v>1.2386751614374444E-3</v>
      </c>
    </row>
    <row r="77" spans="1:9" x14ac:dyDescent="0.25">
      <c r="A77" t="s">
        <v>109</v>
      </c>
      <c r="B77" t="s">
        <v>110</v>
      </c>
      <c r="C77" t="str">
        <f t="shared" si="1"/>
        <v>NELSSTK</v>
      </c>
      <c r="D77" s="23">
        <f>VLOOKUP(C77,'HVDC-CNI indicative allocations'!$A$2:$E$199,4,0)*'Indicative covered cost'!$B$1*1000</f>
        <v>0</v>
      </c>
      <c r="E77" s="23">
        <f>VLOOKUP(C77,'HVDC-CNI indicative allocations'!$A$2:$E$199,5,0)*'Indicative covered cost'!$B$1*1000</f>
        <v>0</v>
      </c>
      <c r="F77" s="23">
        <f>VLOOKUP(C77,'WRK Ring indicative allocations'!$A$3:$C$200,2,0)*('Indicative covered cost'!$B$2)*1000</f>
        <v>0.14319265206921633</v>
      </c>
      <c r="G77" s="23">
        <f>VLOOKUP(C77,'WRK Ring indicative allocations'!$A$3:$C$200,3,0)*('Indicative covered cost'!$B$2)*1000</f>
        <v>0</v>
      </c>
      <c r="H77" s="24">
        <f>IFERROR((D77+F77)*10^6/VLOOKUP(C77,'Intra-regional allocators'!A78:E275,4,0),0)</f>
        <v>2.7623082584167565E-3</v>
      </c>
      <c r="I77" s="25">
        <f>IFERROR((D77+F77)*10^3/VLOOKUP(C77,'Gross AMD'!$C$3:$D$204,2,0),0)</f>
        <v>1.0238956508538016E-2</v>
      </c>
    </row>
    <row r="78" spans="1:9" x14ac:dyDescent="0.25">
      <c r="A78" t="s">
        <v>111</v>
      </c>
      <c r="B78" t="s">
        <v>112</v>
      </c>
      <c r="C78" t="str">
        <f t="shared" si="1"/>
        <v>NPOWBRB</v>
      </c>
      <c r="D78" s="23">
        <f>VLOOKUP(C78,'HVDC-CNI indicative allocations'!$A$2:$E$199,4,0)*'Indicative covered cost'!$B$1*1000</f>
        <v>450.78775306385057</v>
      </c>
      <c r="E78" s="23">
        <f>VLOOKUP(C78,'HVDC-CNI indicative allocations'!$A$2:$E$199,5,0)*'Indicative covered cost'!$B$1*1000</f>
        <v>0</v>
      </c>
      <c r="F78" s="23">
        <f>VLOOKUP(C78,'WRK Ring indicative allocations'!$A$3:$C$200,2,0)*('Indicative covered cost'!$B$2)*1000</f>
        <v>32.061819517035232</v>
      </c>
      <c r="G78" s="23">
        <f>VLOOKUP(C78,'WRK Ring indicative allocations'!$A$3:$C$200,3,0)*('Indicative covered cost'!$B$2)*1000</f>
        <v>0</v>
      </c>
      <c r="H78" s="24">
        <f>IFERROR((D78+F78)*10^6/VLOOKUP(C78,'Intra-regional allocators'!A79:E276,4,0),0)</f>
        <v>1.23618920967778</v>
      </c>
      <c r="I78" s="25">
        <f>IFERROR((D78+F78)*10^3/VLOOKUP(C78,'Gross AMD'!$C$3:$D$204,2,0),0)</f>
        <v>8.9595936221723491</v>
      </c>
    </row>
    <row r="79" spans="1:9" x14ac:dyDescent="0.25">
      <c r="A79" t="s">
        <v>111</v>
      </c>
      <c r="B79" t="s">
        <v>113</v>
      </c>
      <c r="C79" t="str">
        <f t="shared" si="1"/>
        <v>NPOWMPE</v>
      </c>
      <c r="D79" s="23">
        <f>VLOOKUP(C79,'HVDC-CNI indicative allocations'!$A$2:$E$199,4,0)*'Indicative covered cost'!$B$1*1000</f>
        <v>672.09468660049936</v>
      </c>
      <c r="E79" s="23">
        <f>VLOOKUP(C79,'HVDC-CNI indicative allocations'!$A$2:$E$199,5,0)*'Indicative covered cost'!$B$1*1000</f>
        <v>0</v>
      </c>
      <c r="F79" s="23">
        <f>VLOOKUP(C79,'WRK Ring indicative allocations'!$A$3:$C$200,2,0)*('Indicative covered cost'!$B$2)*1000</f>
        <v>46.29824929378389</v>
      </c>
      <c r="G79" s="23">
        <f>VLOOKUP(C79,'WRK Ring indicative allocations'!$A$3:$C$200,3,0)*('Indicative covered cost'!$B$2)*1000</f>
        <v>0</v>
      </c>
      <c r="H79" s="24">
        <f>IFERROR((D79+F79)*10^6/VLOOKUP(C79,'Intra-regional allocators'!A80:E277,4,0),0)</f>
        <v>1.2336069202416542</v>
      </c>
      <c r="I79" s="25">
        <f>IFERROR((D79+F79)*10^3/VLOOKUP(C79,'Gross AMD'!$C$3:$D$204,2,0),0)</f>
        <v>6.6181764758588368</v>
      </c>
    </row>
    <row r="80" spans="1:9" x14ac:dyDescent="0.25">
      <c r="A80" t="s">
        <v>111</v>
      </c>
      <c r="B80" t="s">
        <v>114</v>
      </c>
      <c r="C80" t="str">
        <f t="shared" si="1"/>
        <v>NPOWMTO</v>
      </c>
      <c r="D80" s="23">
        <f>VLOOKUP(C80,'HVDC-CNI indicative allocations'!$A$2:$E$199,4,0)*'Indicative covered cost'!$B$1*1000</f>
        <v>112.89049570252244</v>
      </c>
      <c r="E80" s="23">
        <f>VLOOKUP(C80,'HVDC-CNI indicative allocations'!$A$2:$E$199,5,0)*'Indicative covered cost'!$B$1*1000</f>
        <v>0</v>
      </c>
      <c r="F80" s="23">
        <f>VLOOKUP(C80,'WRK Ring indicative allocations'!$A$3:$C$200,2,0)*('Indicative covered cost'!$B$2)*1000</f>
        <v>10.091647499189614</v>
      </c>
      <c r="G80" s="23">
        <f>VLOOKUP(C80,'WRK Ring indicative allocations'!$A$3:$C$200,3,0)*('Indicative covered cost'!$B$2)*1000</f>
        <v>0</v>
      </c>
      <c r="H80" s="24">
        <f>IFERROR((D80+F80)*10^6/VLOOKUP(C80,'Intra-regional allocators'!A81:E278,4,0),0)</f>
        <v>1.2572738506439742</v>
      </c>
      <c r="I80" s="25">
        <f>IFERROR((D80+F80)*10^3/VLOOKUP(C80,'Gross AMD'!$C$3:$D$204,2,0),0)</f>
        <v>6.5706810029851672</v>
      </c>
    </row>
    <row r="81" spans="1:9" x14ac:dyDescent="0.25">
      <c r="A81" t="s">
        <v>115</v>
      </c>
      <c r="B81" t="s">
        <v>116</v>
      </c>
      <c r="C81" t="str">
        <f t="shared" si="1"/>
        <v>NZASTWI</v>
      </c>
      <c r="D81" s="23">
        <f>VLOOKUP(C81,'HVDC-CNI indicative allocations'!$A$2:$E$199,4,0)*'Indicative covered cost'!$B$1*1000</f>
        <v>0</v>
      </c>
      <c r="E81" s="23">
        <f>VLOOKUP(C81,'HVDC-CNI indicative allocations'!$A$2:$E$199,5,0)*'Indicative covered cost'!$B$1*1000</f>
        <v>0</v>
      </c>
      <c r="F81" s="23">
        <f>VLOOKUP(C81,'WRK Ring indicative allocations'!$A$3:$C$200,2,0)*('Indicative covered cost'!$B$2)*1000</f>
        <v>3.97982965206345</v>
      </c>
      <c r="G81" s="23">
        <f>VLOOKUP(C81,'WRK Ring indicative allocations'!$A$3:$C$200,3,0)*('Indicative covered cost'!$B$2)*1000</f>
        <v>0</v>
      </c>
      <c r="H81" s="24">
        <f>IFERROR((D81+F81)*10^6/VLOOKUP(C81,'Intra-regional allocators'!A82:E279,4,0),0)</f>
        <v>7.8673977588069027E-4</v>
      </c>
      <c r="I81" s="25">
        <f>IFERROR((D81+F81)*10^3/VLOOKUP(C81,'Gross AMD'!$C$3:$D$204,2,0),0)</f>
        <v>6.7444656727197417E-3</v>
      </c>
    </row>
    <row r="82" spans="1:9" x14ac:dyDescent="0.25">
      <c r="A82" t="s">
        <v>117</v>
      </c>
      <c r="B82" t="s">
        <v>40</v>
      </c>
      <c r="C82" t="str">
        <f t="shared" si="1"/>
        <v>NZSTGLN</v>
      </c>
      <c r="D82" s="23">
        <f>VLOOKUP(C82,'HVDC-CNI indicative allocations'!$A$2:$E$199,4,0)*'Indicative covered cost'!$B$1*1000</f>
        <v>563.99744180864548</v>
      </c>
      <c r="E82" s="23">
        <f>VLOOKUP(C82,'HVDC-CNI indicative allocations'!$A$2:$E$199,5,0)*'Indicative covered cost'!$B$1*1000</f>
        <v>0</v>
      </c>
      <c r="F82" s="23">
        <f>VLOOKUP(C82,'WRK Ring indicative allocations'!$A$3:$C$200,2,0)*('Indicative covered cost'!$B$2)*1000</f>
        <v>33.460736573945958</v>
      </c>
      <c r="G82" s="23">
        <f>VLOOKUP(C82,'WRK Ring indicative allocations'!$A$3:$C$200,3,0)*('Indicative covered cost'!$B$2)*1000</f>
        <v>4.7781670336974573E-9</v>
      </c>
      <c r="H82" s="24">
        <f>IFERROR((D82+F82)*10^6/VLOOKUP(C82,'Intra-regional allocators'!A83:E280,4,0),0)</f>
        <v>1.2225752007500579</v>
      </c>
      <c r="I82" s="25">
        <f>IFERROR((D82+F82)*10^3/VLOOKUP(C82,'Gross AMD'!$C$3:$D$204,2,0),0)</f>
        <v>3.7658755673151365</v>
      </c>
    </row>
    <row r="83" spans="1:9" x14ac:dyDescent="0.25">
      <c r="A83" t="s">
        <v>118</v>
      </c>
      <c r="B83" t="s">
        <v>119</v>
      </c>
      <c r="C83" t="str">
        <f t="shared" si="1"/>
        <v>ORONAPS</v>
      </c>
      <c r="D83" s="23">
        <f>VLOOKUP(C83,'HVDC-CNI indicative allocations'!$A$2:$E$199,4,0)*'Indicative covered cost'!$B$1*1000</f>
        <v>0</v>
      </c>
      <c r="E83" s="23">
        <f>VLOOKUP(C83,'HVDC-CNI indicative allocations'!$A$2:$E$199,5,0)*'Indicative covered cost'!$B$1*1000</f>
        <v>0</v>
      </c>
      <c r="F83" s="23">
        <f>VLOOKUP(C83,'WRK Ring indicative allocations'!$A$3:$C$200,2,0)*('Indicative covered cost'!$B$2)*1000</f>
        <v>2.9818623578310504E-3</v>
      </c>
      <c r="G83" s="23">
        <f>VLOOKUP(C83,'WRK Ring indicative allocations'!$A$3:$C$200,3,0)*('Indicative covered cost'!$B$2)*1000</f>
        <v>0</v>
      </c>
      <c r="H83" s="24">
        <f>IFERROR((D83+F83)*10^6/VLOOKUP(C83,'Intra-regional allocators'!A84:E281,4,0),0)</f>
        <v>2.6018592528384435E-3</v>
      </c>
      <c r="I83" s="25">
        <f>IFERROR((D83+F83)*10^3/VLOOKUP(C83,'Gross AMD'!$C$3:$D$204,2,0),0)</f>
        <v>9.7781242768253569E-3</v>
      </c>
    </row>
    <row r="84" spans="1:9" x14ac:dyDescent="0.25">
      <c r="A84" t="s">
        <v>118</v>
      </c>
      <c r="B84" t="s">
        <v>120</v>
      </c>
      <c r="C84" t="str">
        <f t="shared" si="1"/>
        <v>ORONBRY</v>
      </c>
      <c r="D84" s="23">
        <f>VLOOKUP(C84,'HVDC-CNI indicative allocations'!$A$2:$E$199,4,0)*'Indicative covered cost'!$B$1*1000</f>
        <v>0</v>
      </c>
      <c r="E84" s="23">
        <f>VLOOKUP(C84,'HVDC-CNI indicative allocations'!$A$2:$E$199,5,0)*'Indicative covered cost'!$B$1*1000</f>
        <v>0</v>
      </c>
      <c r="F84" s="23">
        <f>VLOOKUP(C84,'WRK Ring indicative allocations'!$A$3:$C$200,2,0)*('Indicative covered cost'!$B$2)*1000</f>
        <v>1.847933168202603</v>
      </c>
      <c r="G84" s="23">
        <f>VLOOKUP(C84,'WRK Ring indicative allocations'!$A$3:$C$200,3,0)*('Indicative covered cost'!$B$2)*1000</f>
        <v>0</v>
      </c>
      <c r="H84" s="24">
        <f>IFERROR((D84+F84)*10^6/VLOOKUP(C84,'Intra-regional allocators'!A85:E282,4,0),0)</f>
        <v>2.8203309391351731E-3</v>
      </c>
      <c r="I84" s="25">
        <f>IFERROR((D84+F84)*10^3/VLOOKUP(C84,'Gross AMD'!$C$3:$D$204,2,0),0)</f>
        <v>9.1650294164148279E-3</v>
      </c>
    </row>
    <row r="85" spans="1:9" x14ac:dyDescent="0.25">
      <c r="A85" t="s">
        <v>118</v>
      </c>
      <c r="B85" t="s">
        <v>121</v>
      </c>
      <c r="C85" t="str">
        <f t="shared" si="1"/>
        <v>ORONCLH</v>
      </c>
      <c r="D85" s="23">
        <f>VLOOKUP(C85,'HVDC-CNI indicative allocations'!$A$2:$E$199,4,0)*'Indicative covered cost'!$B$1*1000</f>
        <v>0</v>
      </c>
      <c r="E85" s="23">
        <f>VLOOKUP(C85,'HVDC-CNI indicative allocations'!$A$2:$E$199,5,0)*'Indicative covered cost'!$B$1*1000</f>
        <v>0</v>
      </c>
      <c r="F85" s="23">
        <f>VLOOKUP(C85,'WRK Ring indicative allocations'!$A$3:$C$200,2,0)*('Indicative covered cost'!$B$2)*1000</f>
        <v>4.5120222445621163E-3</v>
      </c>
      <c r="G85" s="23">
        <f>VLOOKUP(C85,'WRK Ring indicative allocations'!$A$3:$C$200,3,0)*('Indicative covered cost'!$B$2)*1000</f>
        <v>0</v>
      </c>
      <c r="H85" s="24">
        <f>IFERROR((D85+F85)*10^6/VLOOKUP(C85,'Intra-regional allocators'!A86:E283,4,0),0)</f>
        <v>2.6336013448590083E-3</v>
      </c>
      <c r="I85" s="25">
        <f>IFERROR((D85+F85)*10^3/VLOOKUP(C85,'Gross AMD'!$C$3:$D$204,2,0),0)</f>
        <v>6.463174826027521E-3</v>
      </c>
    </row>
    <row r="86" spans="1:9" x14ac:dyDescent="0.25">
      <c r="A86" t="s">
        <v>118</v>
      </c>
      <c r="B86" t="s">
        <v>122</v>
      </c>
      <c r="C86" t="str">
        <f t="shared" si="1"/>
        <v>ORONCOL</v>
      </c>
      <c r="D86" s="23">
        <f>VLOOKUP(C86,'HVDC-CNI indicative allocations'!$A$2:$E$199,4,0)*'Indicative covered cost'!$B$1*1000</f>
        <v>0</v>
      </c>
      <c r="E86" s="23">
        <f>VLOOKUP(C86,'HVDC-CNI indicative allocations'!$A$2:$E$199,5,0)*'Indicative covered cost'!$B$1*1000</f>
        <v>0</v>
      </c>
      <c r="F86" s="23">
        <f>VLOOKUP(C86,'WRK Ring indicative allocations'!$A$3:$C$200,2,0)*('Indicative covered cost'!$B$2)*1000</f>
        <v>3.2362595385377166E-3</v>
      </c>
      <c r="G86" s="23">
        <f>VLOOKUP(C86,'WRK Ring indicative allocations'!$A$3:$C$200,3,0)*('Indicative covered cost'!$B$2)*1000</f>
        <v>0</v>
      </c>
      <c r="H86" s="24">
        <f>IFERROR((D86+F86)*10^6/VLOOKUP(C86,'Intra-regional allocators'!A87:E284,4,0),0)</f>
        <v>2.6085912645459754E-3</v>
      </c>
      <c r="I86" s="25">
        <f>IFERROR((D86+F86)*10^3/VLOOKUP(C86,'Gross AMD'!$C$3:$D$204,2,0),0)</f>
        <v>8.8081571149718971E-3</v>
      </c>
    </row>
    <row r="87" spans="1:9" x14ac:dyDescent="0.25">
      <c r="A87" t="s">
        <v>118</v>
      </c>
      <c r="B87" t="s">
        <v>123</v>
      </c>
      <c r="C87" t="str">
        <f t="shared" si="1"/>
        <v>ORONHOR</v>
      </c>
      <c r="D87" s="23">
        <f>VLOOKUP(C87,'HVDC-CNI indicative allocations'!$A$2:$E$199,4,0)*'Indicative covered cost'!$B$1*1000</f>
        <v>0</v>
      </c>
      <c r="E87" s="23">
        <f>VLOOKUP(C87,'HVDC-CNI indicative allocations'!$A$2:$E$199,5,0)*'Indicative covered cost'!$B$1*1000</f>
        <v>0</v>
      </c>
      <c r="F87" s="23">
        <f>VLOOKUP(C87,'WRK Ring indicative allocations'!$A$3:$C$200,2,0)*('Indicative covered cost'!$B$2)*1000</f>
        <v>0.42961483006363776</v>
      </c>
      <c r="G87" s="23">
        <f>VLOOKUP(C87,'WRK Ring indicative allocations'!$A$3:$C$200,3,0)*('Indicative covered cost'!$B$2)*1000</f>
        <v>0</v>
      </c>
      <c r="H87" s="24">
        <f>IFERROR((D87+F87)*10^6/VLOOKUP(C87,'Intra-regional allocators'!A88:E285,4,0),0)</f>
        <v>2.3216194329195305E-3</v>
      </c>
      <c r="I87" s="25">
        <f>IFERROR((D87+F87)*10^3/VLOOKUP(C87,'Gross AMD'!$C$3:$D$204,2,0),0)</f>
        <v>9.695968917841153E-3</v>
      </c>
    </row>
    <row r="88" spans="1:9" x14ac:dyDescent="0.25">
      <c r="A88" t="s">
        <v>118</v>
      </c>
      <c r="B88" t="s">
        <v>124</v>
      </c>
      <c r="C88" t="str">
        <f t="shared" si="1"/>
        <v>ORONISL</v>
      </c>
      <c r="D88" s="23">
        <f>VLOOKUP(C88,'HVDC-CNI indicative allocations'!$A$2:$E$199,4,0)*'Indicative covered cost'!$B$1*1000</f>
        <v>0</v>
      </c>
      <c r="E88" s="23">
        <f>VLOOKUP(C88,'HVDC-CNI indicative allocations'!$A$2:$E$199,5,0)*'Indicative covered cost'!$B$1*1000</f>
        <v>0</v>
      </c>
      <c r="F88" s="23">
        <f>VLOOKUP(C88,'WRK Ring indicative allocations'!$A$3:$C$200,2,0)*('Indicative covered cost'!$B$2)*1000</f>
        <v>6.7426530578919275</v>
      </c>
      <c r="G88" s="23">
        <f>VLOOKUP(C88,'WRK Ring indicative allocations'!$A$3:$C$200,3,0)*('Indicative covered cost'!$B$2)*1000</f>
        <v>0</v>
      </c>
      <c r="H88" s="24">
        <f>IFERROR((D88+F88)*10^6/VLOOKUP(C88,'Intra-regional allocators'!A89:E286,4,0),0)</f>
        <v>2.831420478218175E-3</v>
      </c>
      <c r="I88" s="25">
        <f>IFERROR((D88+F88)*10^3/VLOOKUP(C88,'Gross AMD'!$C$3:$D$204,2,0),0)</f>
        <v>1.3717226157581586E-2</v>
      </c>
    </row>
    <row r="89" spans="1:9" x14ac:dyDescent="0.25">
      <c r="A89" t="s">
        <v>118</v>
      </c>
      <c r="B89" t="s">
        <v>125</v>
      </c>
      <c r="C89" t="str">
        <f t="shared" si="1"/>
        <v>ORONKBY</v>
      </c>
      <c r="D89" s="23">
        <f>VLOOKUP(C89,'HVDC-CNI indicative allocations'!$A$2:$E$199,4,0)*'Indicative covered cost'!$B$1*1000</f>
        <v>0</v>
      </c>
      <c r="E89" s="23">
        <f>VLOOKUP(C89,'HVDC-CNI indicative allocations'!$A$2:$E$199,5,0)*'Indicative covered cost'!$B$1*1000</f>
        <v>0</v>
      </c>
      <c r="F89" s="23">
        <f>VLOOKUP(C89,'WRK Ring indicative allocations'!$A$3:$C$200,2,0)*('Indicative covered cost'!$B$2)*1000</f>
        <v>0.19692271088163754</v>
      </c>
      <c r="G89" s="23">
        <f>VLOOKUP(C89,'WRK Ring indicative allocations'!$A$3:$C$200,3,0)*('Indicative covered cost'!$B$2)*1000</f>
        <v>0</v>
      </c>
      <c r="H89" s="24">
        <f>IFERROR((D89+F89)*10^6/VLOOKUP(C89,'Intra-regional allocators'!A90:E287,4,0),0)</f>
        <v>2.9418308740278148E-3</v>
      </c>
      <c r="I89" s="25">
        <f>IFERROR((D89+F89)*10^3/VLOOKUP(C89,'Gross AMD'!$C$3:$D$204,2,0),0)</f>
        <v>1.3083931838013643E-2</v>
      </c>
    </row>
    <row r="90" spans="1:9" x14ac:dyDescent="0.25">
      <c r="A90" t="s">
        <v>59</v>
      </c>
      <c r="B90" t="s">
        <v>126</v>
      </c>
      <c r="C90" t="str">
        <f t="shared" si="1"/>
        <v>POWNBAL</v>
      </c>
      <c r="D90" s="23">
        <f>VLOOKUP(C90,'HVDC-CNI indicative allocations'!$A$2:$E$199,4,0)*'Indicative covered cost'!$B$1*1000</f>
        <v>0</v>
      </c>
      <c r="E90" s="23">
        <f>VLOOKUP(C90,'HVDC-CNI indicative allocations'!$A$2:$E$199,5,0)*'Indicative covered cost'!$B$1*1000</f>
        <v>0</v>
      </c>
      <c r="F90" s="23">
        <f>VLOOKUP(C90,'WRK Ring indicative allocations'!$A$3:$C$200,2,0)*('Indicative covered cost'!$B$2)*1000</f>
        <v>4.6357741641891582E-2</v>
      </c>
      <c r="G90" s="23">
        <f>VLOOKUP(C90,'WRK Ring indicative allocations'!$A$3:$C$200,3,0)*('Indicative covered cost'!$B$2)*1000</f>
        <v>0</v>
      </c>
      <c r="H90" s="24">
        <f>IFERROR((D90+F90)*10^6/VLOOKUP(C90,'Intra-regional allocators'!A91:E288,4,0),0)</f>
        <v>3.1904757831746063E-4</v>
      </c>
      <c r="I90" s="25">
        <f>IFERROR((D90+F90)*10^3/VLOOKUP(C90,'Gross AMD'!$C$3:$D$204,2,0),0)</f>
        <v>1.5645668918376247E-3</v>
      </c>
    </row>
    <row r="91" spans="1:9" x14ac:dyDescent="0.25">
      <c r="A91" t="s">
        <v>59</v>
      </c>
      <c r="B91" t="s">
        <v>53</v>
      </c>
      <c r="C91" t="str">
        <f t="shared" si="1"/>
        <v>POWNHWB</v>
      </c>
      <c r="D91" s="23">
        <f>VLOOKUP(C91,'HVDC-CNI indicative allocations'!$A$2:$E$199,4,0)*'Indicative covered cost'!$B$1*1000</f>
        <v>0</v>
      </c>
      <c r="E91" s="23">
        <f>VLOOKUP(C91,'HVDC-CNI indicative allocations'!$A$2:$E$199,5,0)*'Indicative covered cost'!$B$1*1000</f>
        <v>0</v>
      </c>
      <c r="F91" s="23">
        <f>VLOOKUP(C91,'WRK Ring indicative allocations'!$A$3:$C$200,2,0)*('Indicative covered cost'!$B$2)*1000</f>
        <v>2.5313692465922376E-2</v>
      </c>
      <c r="G91" s="23">
        <f>VLOOKUP(C91,'WRK Ring indicative allocations'!$A$3:$C$200,3,0)*('Indicative covered cost'!$B$2)*1000</f>
        <v>0</v>
      </c>
      <c r="H91" s="24">
        <f>IFERROR((D91+F91)*10^6/VLOOKUP(C91,'Intra-regional allocators'!A92:E289,4,0),0)</f>
        <v>7.6954788825189791E-4</v>
      </c>
      <c r="I91" s="25">
        <f>IFERROR((D91+F91)*10^3/VLOOKUP(C91,'Gross AMD'!$C$3:$D$204,2,0),0)</f>
        <v>3.481546875207236E-3</v>
      </c>
    </row>
    <row r="92" spans="1:9" x14ac:dyDescent="0.25">
      <c r="A92" t="s">
        <v>59</v>
      </c>
      <c r="B92" t="s">
        <v>127</v>
      </c>
      <c r="C92" t="str">
        <f t="shared" si="1"/>
        <v>POWNNSY</v>
      </c>
      <c r="D92" s="23">
        <f>VLOOKUP(C92,'HVDC-CNI indicative allocations'!$A$2:$E$199,4,0)*'Indicative covered cost'!$B$1*1000</f>
        <v>0</v>
      </c>
      <c r="E92" s="23">
        <f>VLOOKUP(C92,'HVDC-CNI indicative allocations'!$A$2:$E$199,5,0)*'Indicative covered cost'!$B$1*1000</f>
        <v>0</v>
      </c>
      <c r="F92" s="23">
        <f>VLOOKUP(C92,'WRK Ring indicative allocations'!$A$3:$C$200,2,0)*('Indicative covered cost'!$B$2)*1000</f>
        <v>0.47884161183045537</v>
      </c>
      <c r="G92" s="23">
        <f>VLOOKUP(C92,'WRK Ring indicative allocations'!$A$3:$C$200,3,0)*('Indicative covered cost'!$B$2)*1000</f>
        <v>1.6441065919948848E-3</v>
      </c>
      <c r="H92" s="24">
        <f>IFERROR((D92+F92)*10^6/VLOOKUP(C92,'Intra-regional allocators'!A93:E290,4,0),0)</f>
        <v>3.024889164852627E-3</v>
      </c>
      <c r="I92" s="25">
        <f>IFERROR((D92+F92)*10^3/VLOOKUP(C92,'Gross AMD'!$C$3:$D$204,2,0),0)</f>
        <v>1.5354515338786616E-2</v>
      </c>
    </row>
    <row r="93" spans="1:9" x14ac:dyDescent="0.25">
      <c r="A93" t="s">
        <v>128</v>
      </c>
      <c r="B93" t="s">
        <v>48</v>
      </c>
      <c r="C93" t="str">
        <f t="shared" si="1"/>
        <v>PANPWHI</v>
      </c>
      <c r="D93" s="23">
        <f>VLOOKUP(C93,'HVDC-CNI indicative allocations'!$A$2:$E$199,4,0)*'Indicative covered cost'!$B$1*1000</f>
        <v>571.58165070308769</v>
      </c>
      <c r="E93" s="23">
        <f>VLOOKUP(C93,'HVDC-CNI indicative allocations'!$A$2:$E$199,5,0)*'Indicative covered cost'!$B$1*1000</f>
        <v>0</v>
      </c>
      <c r="F93" s="23">
        <f>VLOOKUP(C93,'WRK Ring indicative allocations'!$A$3:$C$200,2,0)*('Indicative covered cost'!$B$2)*1000</f>
        <v>35.005341575778168</v>
      </c>
      <c r="G93" s="23">
        <f>VLOOKUP(C93,'WRK Ring indicative allocations'!$A$3:$C$200,3,0)*('Indicative covered cost'!$B$2)*1000</f>
        <v>0</v>
      </c>
      <c r="H93" s="24">
        <f>IFERROR((D93+F93)*10^6/VLOOKUP(C93,'Intra-regional allocators'!A94:E291,4,0),0)</f>
        <v>1.2247854557800484</v>
      </c>
      <c r="I93" s="25">
        <f>IFERROR((D93+F93)*10^3/VLOOKUP(C93,'Gross AMD'!$C$3:$D$204,2,0),0)</f>
        <v>7.9267184039348191</v>
      </c>
    </row>
    <row r="94" spans="1:9" x14ac:dyDescent="0.25">
      <c r="A94" t="s">
        <v>129</v>
      </c>
      <c r="B94" t="s">
        <v>130</v>
      </c>
      <c r="C94" t="str">
        <f t="shared" si="1"/>
        <v>POCOBPE</v>
      </c>
      <c r="D94" s="23">
        <f>VLOOKUP(C94,'HVDC-CNI indicative allocations'!$A$2:$E$199,4,0)*'Indicative covered cost'!$B$1*1000</f>
        <v>109.87973382378453</v>
      </c>
      <c r="E94" s="23">
        <f>VLOOKUP(C94,'HVDC-CNI indicative allocations'!$A$2:$E$199,5,0)*'Indicative covered cost'!$B$1*1000</f>
        <v>0</v>
      </c>
      <c r="F94" s="23">
        <f>VLOOKUP(C94,'WRK Ring indicative allocations'!$A$3:$C$200,2,0)*('Indicative covered cost'!$B$2)*1000</f>
        <v>28.849196634721125</v>
      </c>
      <c r="G94" s="23">
        <f>VLOOKUP(C94,'WRK Ring indicative allocations'!$A$3:$C$200,3,0)*('Indicative covered cost'!$B$2)*1000</f>
        <v>1.2834109547415462E-4</v>
      </c>
      <c r="H94" s="24">
        <f>IFERROR((D94+F94)*10^6/VLOOKUP(C94,'Intra-regional allocators'!A95:E292,4,0),0)</f>
        <v>0.39021488798175674</v>
      </c>
      <c r="I94" s="25">
        <f>IFERROR((D94+F94)*10^3/VLOOKUP(C94,'Gross AMD'!$C$3:$D$204,2,0),0)</f>
        <v>1.3846955045775859</v>
      </c>
    </row>
    <row r="95" spans="1:9" x14ac:dyDescent="0.25">
      <c r="A95" t="s">
        <v>129</v>
      </c>
      <c r="B95" t="s">
        <v>131</v>
      </c>
      <c r="C95" t="str">
        <f t="shared" si="1"/>
        <v>POCOBRK</v>
      </c>
      <c r="D95" s="23">
        <f>VLOOKUP(C95,'HVDC-CNI indicative allocations'!$A$2:$E$199,4,0)*'Indicative covered cost'!$B$1*1000</f>
        <v>38.310873257976205</v>
      </c>
      <c r="E95" s="23">
        <f>VLOOKUP(C95,'HVDC-CNI indicative allocations'!$A$2:$E$199,5,0)*'Indicative covered cost'!$B$1*1000</f>
        <v>0</v>
      </c>
      <c r="F95" s="23">
        <f>VLOOKUP(C95,'WRK Ring indicative allocations'!$A$3:$C$200,2,0)*('Indicative covered cost'!$B$2)*1000</f>
        <v>9.9753056382113954</v>
      </c>
      <c r="G95" s="23">
        <f>VLOOKUP(C95,'WRK Ring indicative allocations'!$A$3:$C$200,3,0)*('Indicative covered cost'!$B$2)*1000</f>
        <v>0</v>
      </c>
      <c r="H95" s="24">
        <f>IFERROR((D95+F95)*10^6/VLOOKUP(C95,'Intra-regional allocators'!A96:E293,4,0),0)</f>
        <v>0.3895428016516973</v>
      </c>
      <c r="I95" s="25">
        <f>IFERROR((D95+F95)*10^3/VLOOKUP(C95,'Gross AMD'!$C$3:$D$204,2,0),0)</f>
        <v>1.459756504558827</v>
      </c>
    </row>
    <row r="96" spans="1:9" x14ac:dyDescent="0.25">
      <c r="A96" t="s">
        <v>129</v>
      </c>
      <c r="B96" t="s">
        <v>132</v>
      </c>
      <c r="C96" t="str">
        <f t="shared" si="1"/>
        <v>POCOCST</v>
      </c>
      <c r="D96" s="23">
        <f>VLOOKUP(C96,'HVDC-CNI indicative allocations'!$A$2:$E$199,4,0)*'Indicative covered cost'!$B$1*1000</f>
        <v>95.748000302459104</v>
      </c>
      <c r="E96" s="23">
        <f>VLOOKUP(C96,'HVDC-CNI indicative allocations'!$A$2:$E$199,5,0)*'Indicative covered cost'!$B$1*1000</f>
        <v>0</v>
      </c>
      <c r="F96" s="23">
        <f>VLOOKUP(C96,'WRK Ring indicative allocations'!$A$3:$C$200,2,0)*('Indicative covered cost'!$B$2)*1000</f>
        <v>9.2320206784995076</v>
      </c>
      <c r="G96" s="23">
        <f>VLOOKUP(C96,'WRK Ring indicative allocations'!$A$3:$C$200,3,0)*('Indicative covered cost'!$B$2)*1000</f>
        <v>0</v>
      </c>
      <c r="H96" s="24">
        <f>IFERROR((D96+F96)*10^6/VLOOKUP(C96,'Intra-regional allocators'!A97:E294,4,0),0)</f>
        <v>0.33886860787777362</v>
      </c>
      <c r="I96" s="25">
        <f>IFERROR((D96+F96)*10^3/VLOOKUP(C96,'Gross AMD'!$C$3:$D$204,2,0),0)</f>
        <v>2.0801323049910057</v>
      </c>
    </row>
    <row r="97" spans="1:9" x14ac:dyDescent="0.25">
      <c r="A97" t="s">
        <v>129</v>
      </c>
      <c r="B97" t="s">
        <v>133</v>
      </c>
      <c r="C97" t="str">
        <f t="shared" si="1"/>
        <v>POCOGYT</v>
      </c>
      <c r="D97" s="23">
        <f>VLOOKUP(C97,'HVDC-CNI indicative allocations'!$A$2:$E$199,4,0)*'Indicative covered cost'!$B$1*1000</f>
        <v>15.566881626168463</v>
      </c>
      <c r="E97" s="23">
        <f>VLOOKUP(C97,'HVDC-CNI indicative allocations'!$A$2:$E$199,5,0)*'Indicative covered cost'!$B$1*1000</f>
        <v>0</v>
      </c>
      <c r="F97" s="23">
        <f>VLOOKUP(C97,'WRK Ring indicative allocations'!$A$3:$C$200,2,0)*('Indicative covered cost'!$B$2)*1000</f>
        <v>3.2172099652936117</v>
      </c>
      <c r="G97" s="23">
        <f>VLOOKUP(C97,'WRK Ring indicative allocations'!$A$3:$C$200,3,0)*('Indicative covered cost'!$B$2)*1000</f>
        <v>5.17355775969955E-7</v>
      </c>
      <c r="H97" s="24">
        <f>IFERROR((D97+F97)*10^6/VLOOKUP(C97,'Intra-regional allocators'!A98:E295,4,0),0)</f>
        <v>0.37294343794870061</v>
      </c>
      <c r="I97" s="25">
        <f>IFERROR((D97+F97)*10^3/VLOOKUP(C97,'Gross AMD'!$C$3:$D$204,2,0),0)</f>
        <v>1.4639601898379859</v>
      </c>
    </row>
    <row r="98" spans="1:9" x14ac:dyDescent="0.25">
      <c r="A98" t="s">
        <v>129</v>
      </c>
      <c r="B98" t="s">
        <v>134</v>
      </c>
      <c r="C98" t="str">
        <f t="shared" si="1"/>
        <v>POCOHIN</v>
      </c>
      <c r="D98" s="23">
        <f>VLOOKUP(C98,'HVDC-CNI indicative allocations'!$A$2:$E$199,4,0)*'Indicative covered cost'!$B$1*1000</f>
        <v>242.98696602044257</v>
      </c>
      <c r="E98" s="23">
        <f>VLOOKUP(C98,'HVDC-CNI indicative allocations'!$A$2:$E$199,5,0)*'Indicative covered cost'!$B$1*1000</f>
        <v>0</v>
      </c>
      <c r="F98" s="23">
        <f>VLOOKUP(C98,'WRK Ring indicative allocations'!$A$3:$C$200,2,0)*('Indicative covered cost'!$B$2)*1000</f>
        <v>9.7157260642488108</v>
      </c>
      <c r="G98" s="23">
        <f>VLOOKUP(C98,'WRK Ring indicative allocations'!$A$3:$C$200,3,0)*('Indicative covered cost'!$B$2)*1000</f>
        <v>0</v>
      </c>
      <c r="H98" s="24">
        <f>IFERROR((D98+F98)*10^6/VLOOKUP(C98,'Intra-regional allocators'!A99:E296,4,0),0)</f>
        <v>1.2002510539604345</v>
      </c>
      <c r="I98" s="25">
        <f>IFERROR((D98+F98)*10^3/VLOOKUP(C98,'Gross AMD'!$C$3:$D$204,2,0),0)</f>
        <v>5.8420992523212467</v>
      </c>
    </row>
    <row r="99" spans="1:9" x14ac:dyDescent="0.25">
      <c r="A99" t="s">
        <v>129</v>
      </c>
      <c r="B99" t="s">
        <v>135</v>
      </c>
      <c r="C99" t="str">
        <f t="shared" si="1"/>
        <v>POCOHUI</v>
      </c>
      <c r="D99" s="23">
        <f>VLOOKUP(C99,'HVDC-CNI indicative allocations'!$A$2:$E$199,4,0)*'Indicative covered cost'!$B$1*1000</f>
        <v>46.685679793748129</v>
      </c>
      <c r="E99" s="23">
        <f>VLOOKUP(C99,'HVDC-CNI indicative allocations'!$A$2:$E$199,5,0)*'Indicative covered cost'!$B$1*1000</f>
        <v>0</v>
      </c>
      <c r="F99" s="23">
        <f>VLOOKUP(C99,'WRK Ring indicative allocations'!$A$3:$C$200,2,0)*('Indicative covered cost'!$B$2)*1000</f>
        <v>4.7971959504433466</v>
      </c>
      <c r="G99" s="23">
        <f>VLOOKUP(C99,'WRK Ring indicative allocations'!$A$3:$C$200,3,0)*('Indicative covered cost'!$B$2)*1000</f>
        <v>0</v>
      </c>
      <c r="H99" s="24">
        <f>IFERROR((D99+F99)*10^6/VLOOKUP(C99,'Intra-regional allocators'!A100:E297,4,0),0)</f>
        <v>0.3408266192034744</v>
      </c>
      <c r="I99" s="25">
        <f>IFERROR((D99+F99)*10^3/VLOOKUP(C99,'Gross AMD'!$C$3:$D$204,2,0),0)</f>
        <v>1.3727498192528231</v>
      </c>
    </row>
    <row r="100" spans="1:9" x14ac:dyDescent="0.25">
      <c r="A100" t="s">
        <v>129</v>
      </c>
      <c r="B100" t="s">
        <v>23</v>
      </c>
      <c r="C100" t="str">
        <f t="shared" si="1"/>
        <v>POCOHWA</v>
      </c>
      <c r="D100" s="23">
        <f>VLOOKUP(C100,'HVDC-CNI indicative allocations'!$A$2:$E$199,4,0)*'Indicative covered cost'!$B$1*1000</f>
        <v>49.361782548465222</v>
      </c>
      <c r="E100" s="23">
        <f>VLOOKUP(C100,'HVDC-CNI indicative allocations'!$A$2:$E$199,5,0)*'Indicative covered cost'!$B$1*1000</f>
        <v>0</v>
      </c>
      <c r="F100" s="23">
        <f>VLOOKUP(C100,'WRK Ring indicative allocations'!$A$3:$C$200,2,0)*('Indicative covered cost'!$B$2)*1000</f>
        <v>5.0895417589691645</v>
      </c>
      <c r="G100" s="23">
        <f>VLOOKUP(C100,'WRK Ring indicative allocations'!$A$3:$C$200,3,0)*('Indicative covered cost'!$B$2)*1000</f>
        <v>0</v>
      </c>
      <c r="H100" s="24">
        <f>IFERROR((D100+F100)*10^6/VLOOKUP(C100,'Intra-regional allocators'!A101:E298,4,0),0)</f>
        <v>0.34093532990037678</v>
      </c>
      <c r="I100" s="25">
        <f>IFERROR((D100+F100)*10^3/VLOOKUP(C100,'Gross AMD'!$C$3:$D$204,2,0),0)</f>
        <v>1.9813800261550638</v>
      </c>
    </row>
    <row r="101" spans="1:9" x14ac:dyDescent="0.25">
      <c r="A101" t="s">
        <v>129</v>
      </c>
      <c r="B101" t="s">
        <v>136</v>
      </c>
      <c r="C101" t="str">
        <f t="shared" si="1"/>
        <v>POCOKIN</v>
      </c>
      <c r="D101" s="23">
        <f>VLOOKUP(C101,'HVDC-CNI indicative allocations'!$A$2:$E$199,4,0)*'Indicative covered cost'!$B$1*1000</f>
        <v>471.57857119705409</v>
      </c>
      <c r="E101" s="23">
        <f>VLOOKUP(C101,'HVDC-CNI indicative allocations'!$A$2:$E$199,5,0)*'Indicative covered cost'!$B$1*1000</f>
        <v>0</v>
      </c>
      <c r="F101" s="23">
        <f>VLOOKUP(C101,'WRK Ring indicative allocations'!$A$3:$C$200,2,0)*('Indicative covered cost'!$B$2)*1000</f>
        <v>3.3548977207249462</v>
      </c>
      <c r="G101" s="23">
        <f>VLOOKUP(C101,'WRK Ring indicative allocations'!$A$3:$C$200,3,0)*('Indicative covered cost'!$B$2)*1000</f>
        <v>0</v>
      </c>
      <c r="H101" s="24">
        <f>IFERROR((D101+F101)*10^6/VLOOKUP(C101,'Intra-regional allocators'!A102:E299,4,0),0)</f>
        <v>1.1623152053715868</v>
      </c>
      <c r="I101" s="25">
        <f>IFERROR((D101+F101)*10^3/VLOOKUP(C101,'Gross AMD'!$C$3:$D$204,2,0),0)</f>
        <v>4.7206277765521225</v>
      </c>
    </row>
    <row r="102" spans="1:9" x14ac:dyDescent="0.25">
      <c r="A102" t="s">
        <v>129</v>
      </c>
      <c r="B102" t="s">
        <v>137</v>
      </c>
      <c r="C102" t="str">
        <f t="shared" si="1"/>
        <v>POCOKMO</v>
      </c>
      <c r="D102" s="23">
        <f>VLOOKUP(C102,'HVDC-CNI indicative allocations'!$A$2:$E$199,4,0)*'Indicative covered cost'!$B$1*1000</f>
        <v>85.100873737068042</v>
      </c>
      <c r="E102" s="23">
        <f>VLOOKUP(C102,'HVDC-CNI indicative allocations'!$A$2:$E$199,5,0)*'Indicative covered cost'!$B$1*1000</f>
        <v>0</v>
      </c>
      <c r="F102" s="23">
        <f>VLOOKUP(C102,'WRK Ring indicative allocations'!$A$3:$C$200,2,0)*('Indicative covered cost'!$B$2)*1000</f>
        <v>0.62932678253137153</v>
      </c>
      <c r="G102" s="23">
        <f>VLOOKUP(C102,'WRK Ring indicative allocations'!$A$3:$C$200,3,0)*('Indicative covered cost'!$B$2)*1000</f>
        <v>0</v>
      </c>
      <c r="H102" s="24">
        <f>IFERROR((D102+F102)*10^6/VLOOKUP(C102,'Intra-regional allocators'!A103:E300,4,0),0)</f>
        <v>1.1626393729450881</v>
      </c>
      <c r="I102" s="25">
        <f>IFERROR((D102+F102)*10^3/VLOOKUP(C102,'Gross AMD'!$C$3:$D$204,2,0),0)</f>
        <v>3.5811893374415638</v>
      </c>
    </row>
    <row r="103" spans="1:9" x14ac:dyDescent="0.25">
      <c r="A103" t="s">
        <v>129</v>
      </c>
      <c r="B103" t="s">
        <v>138</v>
      </c>
      <c r="C103" t="str">
        <f t="shared" si="1"/>
        <v>POCOKPU</v>
      </c>
      <c r="D103" s="23">
        <f>VLOOKUP(C103,'HVDC-CNI indicative allocations'!$A$2:$E$199,4,0)*'Indicative covered cost'!$B$1*1000</f>
        <v>249.33106426619258</v>
      </c>
      <c r="E103" s="23">
        <f>VLOOKUP(C103,'HVDC-CNI indicative allocations'!$A$2:$E$199,5,0)*'Indicative covered cost'!$B$1*1000</f>
        <v>0</v>
      </c>
      <c r="F103" s="23">
        <f>VLOOKUP(C103,'WRK Ring indicative allocations'!$A$3:$C$200,2,0)*('Indicative covered cost'!$B$2)*1000</f>
        <v>10.134182015540285</v>
      </c>
      <c r="G103" s="23">
        <f>VLOOKUP(C103,'WRK Ring indicative allocations'!$A$3:$C$200,3,0)*('Indicative covered cost'!$B$2)*1000</f>
        <v>0</v>
      </c>
      <c r="H103" s="24">
        <f>IFERROR((D103+F103)*10^6/VLOOKUP(C103,'Intra-regional allocators'!A104:E301,4,0),0)</f>
        <v>1.2010138345976029</v>
      </c>
      <c r="I103" s="25">
        <f>IFERROR((D103+F103)*10^3/VLOOKUP(C103,'Gross AMD'!$C$3:$D$204,2,0),0)</f>
        <v>5.8045093235919909</v>
      </c>
    </row>
    <row r="104" spans="1:9" x14ac:dyDescent="0.25">
      <c r="A104" t="s">
        <v>129</v>
      </c>
      <c r="B104" t="s">
        <v>139</v>
      </c>
      <c r="C104" t="str">
        <f t="shared" si="1"/>
        <v>POCOLTN</v>
      </c>
      <c r="D104" s="23">
        <f>VLOOKUP(C104,'HVDC-CNI indicative allocations'!$A$2:$E$199,4,0)*'Indicative covered cost'!$B$1*1000</f>
        <v>41.314114125387277</v>
      </c>
      <c r="E104" s="23">
        <f>VLOOKUP(C104,'HVDC-CNI indicative allocations'!$A$2:$E$199,5,0)*'Indicative covered cost'!$B$1*1000</f>
        <v>0</v>
      </c>
      <c r="F104" s="23">
        <f>VLOOKUP(C104,'WRK Ring indicative allocations'!$A$3:$C$200,2,0)*('Indicative covered cost'!$B$2)*1000</f>
        <v>11.565267302675204</v>
      </c>
      <c r="G104" s="23">
        <f>VLOOKUP(C104,'WRK Ring indicative allocations'!$A$3:$C$200,3,0)*('Indicative covered cost'!$B$2)*1000</f>
        <v>0.25962998812315896</v>
      </c>
      <c r="H104" s="24">
        <f>IFERROR((D104+F104)*10^6/VLOOKUP(C104,'Intra-regional allocators'!A105:E302,4,0),0)</f>
        <v>0.39558727872531552</v>
      </c>
      <c r="I104" s="25">
        <f>IFERROR((D104+F104)*10^3/VLOOKUP(C104,'Gross AMD'!$C$3:$D$204,2,0),0)</f>
        <v>0.93902884275009391</v>
      </c>
    </row>
    <row r="105" spans="1:9" x14ac:dyDescent="0.25">
      <c r="A105" t="s">
        <v>129</v>
      </c>
      <c r="B105" t="s">
        <v>140</v>
      </c>
      <c r="C105" t="str">
        <f t="shared" si="1"/>
        <v>POCOMGM</v>
      </c>
      <c r="D105" s="23">
        <f>VLOOKUP(C105,'HVDC-CNI indicative allocations'!$A$2:$E$199,4,0)*'Indicative covered cost'!$B$1*1000</f>
        <v>23.094809070435105</v>
      </c>
      <c r="E105" s="23">
        <f>VLOOKUP(C105,'HVDC-CNI indicative allocations'!$A$2:$E$199,5,0)*'Indicative covered cost'!$B$1*1000</f>
        <v>0</v>
      </c>
      <c r="F105" s="23">
        <f>VLOOKUP(C105,'WRK Ring indicative allocations'!$A$3:$C$200,2,0)*('Indicative covered cost'!$B$2)*1000</f>
        <v>2.5546342278890046</v>
      </c>
      <c r="G105" s="23">
        <f>VLOOKUP(C105,'WRK Ring indicative allocations'!$A$3:$C$200,3,0)*('Indicative covered cost'!$B$2)*1000</f>
        <v>0</v>
      </c>
      <c r="H105" s="24">
        <f>IFERROR((D105+F105)*10^6/VLOOKUP(C105,'Intra-regional allocators'!A106:E303,4,0),0)</f>
        <v>0.34325586231875427</v>
      </c>
      <c r="I105" s="25">
        <f>IFERROR((D105+F105)*10^3/VLOOKUP(C105,'Gross AMD'!$C$3:$D$204,2,0),0)</f>
        <v>1.7659172164811752</v>
      </c>
    </row>
    <row r="106" spans="1:9" x14ac:dyDescent="0.25">
      <c r="A106" t="s">
        <v>129</v>
      </c>
      <c r="B106" t="s">
        <v>141</v>
      </c>
      <c r="C106" t="str">
        <f t="shared" si="1"/>
        <v>POCOMST</v>
      </c>
      <c r="D106" s="23">
        <f>VLOOKUP(C106,'HVDC-CNI indicative allocations'!$A$2:$E$199,4,0)*'Indicative covered cost'!$B$1*1000</f>
        <v>68.030745130817749</v>
      </c>
      <c r="E106" s="23">
        <f>VLOOKUP(C106,'HVDC-CNI indicative allocations'!$A$2:$E$199,5,0)*'Indicative covered cost'!$B$1*1000</f>
        <v>0</v>
      </c>
      <c r="F106" s="23">
        <f>VLOOKUP(C106,'WRK Ring indicative allocations'!$A$3:$C$200,2,0)*('Indicative covered cost'!$B$2)*1000</f>
        <v>13.332483747301433</v>
      </c>
      <c r="G106" s="23">
        <f>VLOOKUP(C106,'WRK Ring indicative allocations'!$A$3:$C$200,3,0)*('Indicative covered cost'!$B$2)*1000</f>
        <v>0</v>
      </c>
      <c r="H106" s="24">
        <f>IFERROR((D106+F106)*10^6/VLOOKUP(C106,'Intra-regional allocators'!A107:E304,4,0),0)</f>
        <v>0.36963862251372243</v>
      </c>
      <c r="I106" s="25">
        <f>IFERROR((D106+F106)*10^3/VLOOKUP(C106,'Gross AMD'!$C$3:$D$204,2,0),0)</f>
        <v>1.8622836519331736</v>
      </c>
    </row>
    <row r="107" spans="1:9" x14ac:dyDescent="0.25">
      <c r="A107" t="s">
        <v>129</v>
      </c>
      <c r="B107" t="s">
        <v>142</v>
      </c>
      <c r="C107" t="str">
        <f t="shared" si="1"/>
        <v>POCOMTM</v>
      </c>
      <c r="D107" s="23">
        <f>VLOOKUP(C107,'HVDC-CNI indicative allocations'!$A$2:$E$199,4,0)*'Indicative covered cost'!$B$1*1000</f>
        <v>340.64074909659792</v>
      </c>
      <c r="E107" s="23">
        <f>VLOOKUP(C107,'HVDC-CNI indicative allocations'!$A$2:$E$199,5,0)*'Indicative covered cost'!$B$1*1000</f>
        <v>0</v>
      </c>
      <c r="F107" s="23">
        <f>VLOOKUP(C107,'WRK Ring indicative allocations'!$A$3:$C$200,2,0)*('Indicative covered cost'!$B$2)*1000</f>
        <v>2.2942737148204624</v>
      </c>
      <c r="G107" s="23">
        <f>VLOOKUP(C107,'WRK Ring indicative allocations'!$A$3:$C$200,3,0)*('Indicative covered cost'!$B$2)*1000</f>
        <v>0</v>
      </c>
      <c r="H107" s="24">
        <f>IFERROR((D107+F107)*10^6/VLOOKUP(C107,'Intra-regional allocators'!A108:E305,4,0),0)</f>
        <v>1.1618777823243118</v>
      </c>
      <c r="I107" s="25">
        <f>IFERROR((D107+F107)*10^3/VLOOKUP(C107,'Gross AMD'!$C$3:$D$204,2,0),0)</f>
        <v>5.461254291864182</v>
      </c>
    </row>
    <row r="108" spans="1:9" x14ac:dyDescent="0.25">
      <c r="A108" t="s">
        <v>129</v>
      </c>
      <c r="B108" t="s">
        <v>143</v>
      </c>
      <c r="C108" t="str">
        <f t="shared" si="1"/>
        <v>POCOMTN</v>
      </c>
      <c r="D108" s="23">
        <f>VLOOKUP(C108,'HVDC-CNI indicative allocations'!$A$2:$E$199,4,0)*'Indicative covered cost'!$B$1*1000</f>
        <v>27.298899396843805</v>
      </c>
      <c r="E108" s="23">
        <f>VLOOKUP(C108,'HVDC-CNI indicative allocations'!$A$2:$E$199,5,0)*'Indicative covered cost'!$B$1*1000</f>
        <v>0</v>
      </c>
      <c r="F108" s="23">
        <f>VLOOKUP(C108,'WRK Ring indicative allocations'!$A$3:$C$200,2,0)*('Indicative covered cost'!$B$2)*1000</f>
        <v>2.8757675765728199</v>
      </c>
      <c r="G108" s="23">
        <f>VLOOKUP(C108,'WRK Ring indicative allocations'!$A$3:$C$200,3,0)*('Indicative covered cost'!$B$2)*1000</f>
        <v>0</v>
      </c>
      <c r="H108" s="24">
        <f>IFERROR((D108+F108)*10^6/VLOOKUP(C108,'Intra-regional allocators'!A109:E306,4,0),0)</f>
        <v>0.3416266508670715</v>
      </c>
      <c r="I108" s="25">
        <f>IFERROR((D108+F108)*10^3/VLOOKUP(C108,'Gross AMD'!$C$3:$D$204,2,0),0)</f>
        <v>1.9190330009668042</v>
      </c>
    </row>
    <row r="109" spans="1:9" x14ac:dyDescent="0.25">
      <c r="A109" t="s">
        <v>129</v>
      </c>
      <c r="B109" t="s">
        <v>144</v>
      </c>
      <c r="C109" t="str">
        <f t="shared" si="1"/>
        <v>POCOMTR</v>
      </c>
      <c r="D109" s="23">
        <f>VLOOKUP(C109,'HVDC-CNI indicative allocations'!$A$2:$E$199,4,0)*'Indicative covered cost'!$B$1*1000</f>
        <v>10.29235312783994</v>
      </c>
      <c r="E109" s="23">
        <f>VLOOKUP(C109,'HVDC-CNI indicative allocations'!$A$2:$E$199,5,0)*'Indicative covered cost'!$B$1*1000</f>
        <v>0</v>
      </c>
      <c r="F109" s="23">
        <f>VLOOKUP(C109,'WRK Ring indicative allocations'!$A$3:$C$200,2,0)*('Indicative covered cost'!$B$2)*1000</f>
        <v>1.0735937139843688</v>
      </c>
      <c r="G109" s="23">
        <f>VLOOKUP(C109,'WRK Ring indicative allocations'!$A$3:$C$200,3,0)*('Indicative covered cost'!$B$2)*1000</f>
        <v>0</v>
      </c>
      <c r="H109" s="24">
        <f>IFERROR((D109+F109)*10^6/VLOOKUP(C109,'Intra-regional allocators'!A110:E307,4,0),0)</f>
        <v>0.34130711199075958</v>
      </c>
      <c r="I109" s="25">
        <f>IFERROR((D109+F109)*10^3/VLOOKUP(C109,'Gross AMD'!$C$3:$D$204,2,0),0)</f>
        <v>1.7224402014634994</v>
      </c>
    </row>
    <row r="110" spans="1:9" x14ac:dyDescent="0.25">
      <c r="A110" t="s">
        <v>129</v>
      </c>
      <c r="B110" t="s">
        <v>145</v>
      </c>
      <c r="C110" t="str">
        <f t="shared" si="1"/>
        <v>POCOOKN</v>
      </c>
      <c r="D110" s="23">
        <f>VLOOKUP(C110,'HVDC-CNI indicative allocations'!$A$2:$E$199,4,0)*'Indicative covered cost'!$B$1*1000</f>
        <v>2.5005780729953027</v>
      </c>
      <c r="E110" s="23">
        <f>VLOOKUP(C110,'HVDC-CNI indicative allocations'!$A$2:$E$199,5,0)*'Indicative covered cost'!$B$1*1000</f>
        <v>0</v>
      </c>
      <c r="F110" s="23">
        <f>VLOOKUP(C110,'WRK Ring indicative allocations'!$A$3:$C$200,2,0)*('Indicative covered cost'!$B$2)*1000</f>
        <v>0.26390913710485059</v>
      </c>
      <c r="G110" s="23">
        <f>VLOOKUP(C110,'WRK Ring indicative allocations'!$A$3:$C$200,3,0)*('Indicative covered cost'!$B$2)*1000</f>
        <v>0</v>
      </c>
      <c r="H110" s="24">
        <f>IFERROR((D110+F110)*10^6/VLOOKUP(C110,'Intra-regional allocators'!A111:E308,4,0),0)</f>
        <v>0.34168708374579088</v>
      </c>
      <c r="I110" s="25">
        <f>IFERROR((D110+F110)*10^3/VLOOKUP(C110,'Gross AMD'!$C$3:$D$204,2,0),0)</f>
        <v>1.217425270505377</v>
      </c>
    </row>
    <row r="111" spans="1:9" x14ac:dyDescent="0.25">
      <c r="A111" t="s">
        <v>129</v>
      </c>
      <c r="B111" t="s">
        <v>146</v>
      </c>
      <c r="C111" t="str">
        <f t="shared" si="1"/>
        <v>POCOOPK</v>
      </c>
      <c r="D111" s="23">
        <f>VLOOKUP(C111,'HVDC-CNI indicative allocations'!$A$2:$E$199,4,0)*'Indicative covered cost'!$B$1*1000</f>
        <v>14.8944373799151</v>
      </c>
      <c r="E111" s="23">
        <f>VLOOKUP(C111,'HVDC-CNI indicative allocations'!$A$2:$E$199,5,0)*'Indicative covered cost'!$B$1*1000</f>
        <v>0</v>
      </c>
      <c r="F111" s="23">
        <f>VLOOKUP(C111,'WRK Ring indicative allocations'!$A$3:$C$200,2,0)*('Indicative covered cost'!$B$2)*1000</f>
        <v>1.5520344540002373</v>
      </c>
      <c r="G111" s="23">
        <f>VLOOKUP(C111,'WRK Ring indicative allocations'!$A$3:$C$200,3,0)*('Indicative covered cost'!$B$2)*1000</f>
        <v>0</v>
      </c>
      <c r="H111" s="24">
        <f>IFERROR((D111+F111)*10^6/VLOOKUP(C111,'Intra-regional allocators'!A112:E309,4,0),0)</f>
        <v>0.34127387091329342</v>
      </c>
      <c r="I111" s="25">
        <f>IFERROR((D111+F111)*10^3/VLOOKUP(C111,'Gross AMD'!$C$3:$D$204,2,0),0)</f>
        <v>1.4599516241734245</v>
      </c>
    </row>
    <row r="112" spans="1:9" x14ac:dyDescent="0.25">
      <c r="A112" t="s">
        <v>129</v>
      </c>
      <c r="B112" t="s">
        <v>147</v>
      </c>
      <c r="C112" t="str">
        <f t="shared" si="1"/>
        <v>POCOPAO</v>
      </c>
      <c r="D112" s="23">
        <f>VLOOKUP(C112,'HVDC-CNI indicative allocations'!$A$2:$E$199,4,0)*'Indicative covered cost'!$B$1*1000</f>
        <v>205.72495918209643</v>
      </c>
      <c r="E112" s="23">
        <f>VLOOKUP(C112,'HVDC-CNI indicative allocations'!$A$2:$E$199,5,0)*'Indicative covered cost'!$B$1*1000</f>
        <v>0</v>
      </c>
      <c r="F112" s="23">
        <f>VLOOKUP(C112,'WRK Ring indicative allocations'!$A$3:$C$200,2,0)*('Indicative covered cost'!$B$2)*1000</f>
        <v>8.8589288984963499</v>
      </c>
      <c r="G112" s="23">
        <f>VLOOKUP(C112,'WRK Ring indicative allocations'!$A$3:$C$200,3,0)*('Indicative covered cost'!$B$2)*1000</f>
        <v>0</v>
      </c>
      <c r="H112" s="24">
        <f>IFERROR((D112+F112)*10^6/VLOOKUP(C112,'Intra-regional allocators'!A113:E310,4,0),0)</f>
        <v>1.2038027499331114</v>
      </c>
      <c r="I112" s="25">
        <f>IFERROR((D112+F112)*10^3/VLOOKUP(C112,'Gross AMD'!$C$3:$D$204,2,0),0)</f>
        <v>5.4359488825110978</v>
      </c>
    </row>
    <row r="113" spans="1:9" x14ac:dyDescent="0.25">
      <c r="A113" t="s">
        <v>129</v>
      </c>
      <c r="B113" t="s">
        <v>46</v>
      </c>
      <c r="C113" t="str">
        <f t="shared" si="1"/>
        <v>POCOSFD</v>
      </c>
      <c r="D113" s="23">
        <f>VLOOKUP(C113,'HVDC-CNI indicative allocations'!$A$2:$E$199,4,0)*'Indicative covered cost'!$B$1*1000</f>
        <v>39.418576592605689</v>
      </c>
      <c r="E113" s="23">
        <f>VLOOKUP(C113,'HVDC-CNI indicative allocations'!$A$2:$E$199,5,0)*'Indicative covered cost'!$B$1*1000</f>
        <v>0</v>
      </c>
      <c r="F113" s="23">
        <f>VLOOKUP(C113,'WRK Ring indicative allocations'!$A$3:$C$200,2,0)*('Indicative covered cost'!$B$2)*1000</f>
        <v>4.0957585242242587</v>
      </c>
      <c r="G113" s="23">
        <f>VLOOKUP(C113,'WRK Ring indicative allocations'!$A$3:$C$200,3,0)*('Indicative covered cost'!$B$2)*1000</f>
        <v>0</v>
      </c>
      <c r="H113" s="24">
        <f>IFERROR((D113+F113)*10^6/VLOOKUP(C113,'Intra-regional allocators'!A114:E311,4,0),0)</f>
        <v>0.34118176377546594</v>
      </c>
      <c r="I113" s="25">
        <f>IFERROR((D113+F113)*10^3/VLOOKUP(C113,'Gross AMD'!$C$3:$D$204,2,0),0)</f>
        <v>1.3590716174221504</v>
      </c>
    </row>
    <row r="114" spans="1:9" x14ac:dyDescent="0.25">
      <c r="A114" t="s">
        <v>129</v>
      </c>
      <c r="B114" t="s">
        <v>148</v>
      </c>
      <c r="C114" t="str">
        <f t="shared" si="1"/>
        <v>POCOTGA</v>
      </c>
      <c r="D114" s="23">
        <f>VLOOKUP(C114,'HVDC-CNI indicative allocations'!$A$2:$E$199,4,0)*'Indicative covered cost'!$B$1*1000</f>
        <v>416.61929106998957</v>
      </c>
      <c r="E114" s="23">
        <f>VLOOKUP(C114,'HVDC-CNI indicative allocations'!$A$2:$E$199,5,0)*'Indicative covered cost'!$B$1*1000</f>
        <v>0</v>
      </c>
      <c r="F114" s="23">
        <f>VLOOKUP(C114,'WRK Ring indicative allocations'!$A$3:$C$200,2,0)*('Indicative covered cost'!$B$2)*1000</f>
        <v>3.2647793778026908</v>
      </c>
      <c r="G114" s="23">
        <f>VLOOKUP(C114,'WRK Ring indicative allocations'!$A$3:$C$200,3,0)*('Indicative covered cost'!$B$2)*1000</f>
        <v>1.5290318601529542E-5</v>
      </c>
      <c r="H114" s="24">
        <f>IFERROR((D114+F114)*10^6/VLOOKUP(C114,'Intra-regional allocators'!A115:E312,4,0),0)</f>
        <v>1.163148671390831</v>
      </c>
      <c r="I114" s="25">
        <f>IFERROR((D114+F114)*10^3/VLOOKUP(C114,'Gross AMD'!$C$3:$D$204,2,0),0)</f>
        <v>3.8098579069485137</v>
      </c>
    </row>
    <row r="115" spans="1:9" x14ac:dyDescent="0.25">
      <c r="A115" t="s">
        <v>129</v>
      </c>
      <c r="B115" t="s">
        <v>149</v>
      </c>
      <c r="C115" t="str">
        <f t="shared" si="1"/>
        <v>POCOTMI</v>
      </c>
      <c r="D115" s="23">
        <f>VLOOKUP(C115,'HVDC-CNI indicative allocations'!$A$2:$E$199,4,0)*'Indicative covered cost'!$B$1*1000</f>
        <v>196.5712325393639</v>
      </c>
      <c r="E115" s="23">
        <f>VLOOKUP(C115,'HVDC-CNI indicative allocations'!$A$2:$E$199,5,0)*'Indicative covered cost'!$B$1*1000</f>
        <v>0</v>
      </c>
      <c r="F115" s="23">
        <f>VLOOKUP(C115,'WRK Ring indicative allocations'!$A$3:$C$200,2,0)*('Indicative covered cost'!$B$2)*1000</f>
        <v>1.7495039433672672</v>
      </c>
      <c r="G115" s="23">
        <f>VLOOKUP(C115,'WRK Ring indicative allocations'!$A$3:$C$200,3,0)*('Indicative covered cost'!$B$2)*1000</f>
        <v>0</v>
      </c>
      <c r="H115" s="24">
        <f>IFERROR((D115+F115)*10^6/VLOOKUP(C115,'Intra-regional allocators'!A116:E313,4,0),0)</f>
        <v>1.1643763388273525</v>
      </c>
      <c r="I115" s="25">
        <f>IFERROR((D115+F115)*10^3/VLOOKUP(C115,'Gross AMD'!$C$3:$D$204,2,0),0)</f>
        <v>5.2632186085430099</v>
      </c>
    </row>
    <row r="116" spans="1:9" x14ac:dyDescent="0.25">
      <c r="A116" t="s">
        <v>129</v>
      </c>
      <c r="B116" t="s">
        <v>150</v>
      </c>
      <c r="C116" t="str">
        <f t="shared" si="1"/>
        <v>POCOWGN</v>
      </c>
      <c r="D116" s="23">
        <f>VLOOKUP(C116,'HVDC-CNI indicative allocations'!$A$2:$E$199,4,0)*'Indicative covered cost'!$B$1*1000</f>
        <v>44.35689168353224</v>
      </c>
      <c r="E116" s="23">
        <f>VLOOKUP(C116,'HVDC-CNI indicative allocations'!$A$2:$E$199,5,0)*'Indicative covered cost'!$B$1*1000</f>
        <v>0</v>
      </c>
      <c r="F116" s="23">
        <f>VLOOKUP(C116,'WRK Ring indicative allocations'!$A$3:$C$200,2,0)*('Indicative covered cost'!$B$2)*1000</f>
        <v>4.7839580445549803</v>
      </c>
      <c r="G116" s="23">
        <f>VLOOKUP(C116,'WRK Ring indicative allocations'!$A$3:$C$200,3,0)*('Indicative covered cost'!$B$2)*1000</f>
        <v>0</v>
      </c>
      <c r="H116" s="24">
        <f>IFERROR((D116+F116)*10^6/VLOOKUP(C116,'Intra-regional allocators'!A117:E314,4,0),0)</f>
        <v>0.34240173163989884</v>
      </c>
      <c r="I116" s="25">
        <f>IFERROR((D116+F116)*10^3/VLOOKUP(C116,'Gross AMD'!$C$3:$D$204,2,0),0)</f>
        <v>1.2287544147634233</v>
      </c>
    </row>
    <row r="117" spans="1:9" x14ac:dyDescent="0.25">
      <c r="A117" t="s">
        <v>129</v>
      </c>
      <c r="B117" t="s">
        <v>151</v>
      </c>
      <c r="C117" t="str">
        <f t="shared" si="1"/>
        <v>POCOWHU</v>
      </c>
      <c r="D117" s="23">
        <f>VLOOKUP(C117,'HVDC-CNI indicative allocations'!$A$2:$E$199,4,0)*'Indicative covered cost'!$B$1*1000</f>
        <v>199.85411956843967</v>
      </c>
      <c r="E117" s="23">
        <f>VLOOKUP(C117,'HVDC-CNI indicative allocations'!$A$2:$E$199,5,0)*'Indicative covered cost'!$B$1*1000</f>
        <v>0</v>
      </c>
      <c r="F117" s="23">
        <f>VLOOKUP(C117,'WRK Ring indicative allocations'!$A$3:$C$200,2,0)*('Indicative covered cost'!$B$2)*1000</f>
        <v>7.5503486373068966</v>
      </c>
      <c r="G117" s="23">
        <f>VLOOKUP(C117,'WRK Ring indicative allocations'!$A$3:$C$200,3,0)*('Indicative covered cost'!$B$2)*1000</f>
        <v>0</v>
      </c>
      <c r="H117" s="24">
        <f>IFERROR((D117+F117)*10^6/VLOOKUP(C117,'Intra-regional allocators'!A118:E315,4,0),0)</f>
        <v>1.1977059565368557</v>
      </c>
      <c r="I117" s="25">
        <f>IFERROR((D117+F117)*10^3/VLOOKUP(C117,'Gross AMD'!$C$3:$D$204,2,0),0)</f>
        <v>5.9121041191225583</v>
      </c>
    </row>
    <row r="118" spans="1:9" x14ac:dyDescent="0.25">
      <c r="A118" t="s">
        <v>129</v>
      </c>
      <c r="B118" t="s">
        <v>152</v>
      </c>
      <c r="C118" t="str">
        <f t="shared" si="1"/>
        <v>POCOWKO</v>
      </c>
      <c r="D118" s="23">
        <f>VLOOKUP(C118,'HVDC-CNI indicative allocations'!$A$2:$E$199,4,0)*'Indicative covered cost'!$B$1*1000</f>
        <v>204.72475712251656</v>
      </c>
      <c r="E118" s="23">
        <f>VLOOKUP(C118,'HVDC-CNI indicative allocations'!$A$2:$E$199,5,0)*'Indicative covered cost'!$B$1*1000</f>
        <v>0</v>
      </c>
      <c r="F118" s="23">
        <f>VLOOKUP(C118,'WRK Ring indicative allocations'!$A$3:$C$200,2,0)*('Indicative covered cost'!$B$2)*1000</f>
        <v>8.2148209800847809</v>
      </c>
      <c r="G118" s="23">
        <f>VLOOKUP(C118,'WRK Ring indicative allocations'!$A$3:$C$200,3,0)*('Indicative covered cost'!$B$2)*1000</f>
        <v>0</v>
      </c>
      <c r="H118" s="24">
        <f>IFERROR((D118+F118)*10^6/VLOOKUP(C118,'Intra-regional allocators'!A119:E316,4,0),0)</f>
        <v>1.2004144940277006</v>
      </c>
      <c r="I118" s="25">
        <f>IFERROR((D118+F118)*10^3/VLOOKUP(C118,'Gross AMD'!$C$3:$D$204,2,0),0)</f>
        <v>6.0519146856558006</v>
      </c>
    </row>
    <row r="119" spans="1:9" x14ac:dyDescent="0.25">
      <c r="A119" t="s">
        <v>129</v>
      </c>
      <c r="B119" t="s">
        <v>153</v>
      </c>
      <c r="C119" t="str">
        <f t="shared" si="1"/>
        <v>POCOWVY</v>
      </c>
      <c r="D119" s="23">
        <f>VLOOKUP(C119,'HVDC-CNI indicative allocations'!$A$2:$E$199,4,0)*'Indicative covered cost'!$B$1*1000</f>
        <v>7.5626049021304231</v>
      </c>
      <c r="E119" s="23">
        <f>VLOOKUP(C119,'HVDC-CNI indicative allocations'!$A$2:$E$199,5,0)*'Indicative covered cost'!$B$1*1000</f>
        <v>0</v>
      </c>
      <c r="F119" s="23">
        <f>VLOOKUP(C119,'WRK Ring indicative allocations'!$A$3:$C$200,2,0)*('Indicative covered cost'!$B$2)*1000</f>
        <v>0.74985992491161868</v>
      </c>
      <c r="G119" s="23">
        <f>VLOOKUP(C119,'WRK Ring indicative allocations'!$A$3:$C$200,3,0)*('Indicative covered cost'!$B$2)*1000</f>
        <v>0</v>
      </c>
      <c r="H119" s="24">
        <f>IFERROR((D119+F119)*10^6/VLOOKUP(C119,'Intra-regional allocators'!A120:E317,4,0),0)</f>
        <v>0.33971349903458603</v>
      </c>
      <c r="I119" s="25">
        <f>IFERROR((D119+F119)*10^3/VLOOKUP(C119,'Gross AMD'!$C$3:$D$204,2,0),0)</f>
        <v>1.7108261927209716</v>
      </c>
    </row>
    <row r="120" spans="1:9" x14ac:dyDescent="0.25">
      <c r="A120" t="s">
        <v>59</v>
      </c>
      <c r="B120" t="s">
        <v>154</v>
      </c>
      <c r="C120" t="str">
        <f t="shared" si="1"/>
        <v>POWNEDN</v>
      </c>
      <c r="D120" s="23">
        <f>VLOOKUP(C120,'HVDC-CNI indicative allocations'!$A$2:$E$199,4,0)*'Indicative covered cost'!$B$1*1000</f>
        <v>0</v>
      </c>
      <c r="E120" s="23">
        <f>VLOOKUP(C120,'HVDC-CNI indicative allocations'!$A$2:$E$199,5,0)*'Indicative covered cost'!$B$1*1000</f>
        <v>0</v>
      </c>
      <c r="F120" s="23">
        <f>VLOOKUP(C120,'WRK Ring indicative allocations'!$A$3:$C$200,2,0)*('Indicative covered cost'!$B$2)*1000</f>
        <v>4.5068747941436338E-2</v>
      </c>
      <c r="G120" s="23">
        <f>VLOOKUP(C120,'WRK Ring indicative allocations'!$A$3:$C$200,3,0)*('Indicative covered cost'!$B$2)*1000</f>
        <v>0</v>
      </c>
      <c r="H120" s="24">
        <f>IFERROR((D120+F120)*10^6/VLOOKUP(C120,'Intra-regional allocators'!A121:E318,4,0),0)</f>
        <v>3.2303359056965733E-4</v>
      </c>
      <c r="I120" s="25">
        <f>IFERROR((D120+F120)*10^3/VLOOKUP(C120,'Gross AMD'!$C$3:$D$204,2,0),0)</f>
        <v>1.4992068557491101E-3</v>
      </c>
    </row>
    <row r="121" spans="1:9" x14ac:dyDescent="0.25">
      <c r="A121" t="s">
        <v>59</v>
      </c>
      <c r="B121" t="s">
        <v>155</v>
      </c>
      <c r="C121" t="str">
        <f t="shared" si="1"/>
        <v>POWNGOR</v>
      </c>
      <c r="D121" s="23">
        <f>VLOOKUP(C121,'HVDC-CNI indicative allocations'!$A$2:$E$199,4,0)*'Indicative covered cost'!$B$1*1000</f>
        <v>0</v>
      </c>
      <c r="E121" s="23">
        <f>VLOOKUP(C121,'HVDC-CNI indicative allocations'!$A$2:$E$199,5,0)*'Indicative covered cost'!$B$1*1000</f>
        <v>0</v>
      </c>
      <c r="F121" s="23">
        <f>VLOOKUP(C121,'WRK Ring indicative allocations'!$A$3:$C$200,2,0)*('Indicative covered cost'!$B$2)*1000</f>
        <v>5.0941660246866464E-2</v>
      </c>
      <c r="G121" s="23">
        <f>VLOOKUP(C121,'WRK Ring indicative allocations'!$A$3:$C$200,3,0)*('Indicative covered cost'!$B$2)*1000</f>
        <v>0</v>
      </c>
      <c r="H121" s="24">
        <f>IFERROR((D121+F121)*10^6/VLOOKUP(C121,'Intra-regional allocators'!A122:E319,4,0),0)</f>
        <v>3.2368774926141275E-4</v>
      </c>
      <c r="I121" s="25">
        <f>IFERROR((D121+F121)*10^3/VLOOKUP(C121,'Gross AMD'!$C$3:$D$204,2,0),0)</f>
        <v>1.6619013849738708E-3</v>
      </c>
    </row>
    <row r="122" spans="1:9" x14ac:dyDescent="0.25">
      <c r="A122" t="s">
        <v>59</v>
      </c>
      <c r="B122" t="s">
        <v>156</v>
      </c>
      <c r="C122" t="str">
        <f t="shared" si="1"/>
        <v>POWNINV</v>
      </c>
      <c r="D122" s="23">
        <f>VLOOKUP(C122,'HVDC-CNI indicative allocations'!$A$2:$E$199,4,0)*'Indicative covered cost'!$B$1*1000</f>
        <v>0</v>
      </c>
      <c r="E122" s="23">
        <f>VLOOKUP(C122,'HVDC-CNI indicative allocations'!$A$2:$E$199,5,0)*'Indicative covered cost'!$B$1*1000</f>
        <v>0</v>
      </c>
      <c r="F122" s="23">
        <f>VLOOKUP(C122,'WRK Ring indicative allocations'!$A$3:$C$200,2,0)*('Indicative covered cost'!$B$2)*1000</f>
        <v>0.34475056540674687</v>
      </c>
      <c r="G122" s="23">
        <f>VLOOKUP(C122,'WRK Ring indicative allocations'!$A$3:$C$200,3,0)*('Indicative covered cost'!$B$2)*1000</f>
        <v>0</v>
      </c>
      <c r="H122" s="24">
        <f>IFERROR((D122+F122)*10^6/VLOOKUP(C122,'Intra-regional allocators'!A123:E320,4,0),0)</f>
        <v>7.9879790657640928E-4</v>
      </c>
      <c r="I122" s="25">
        <f>IFERROR((D122+F122)*10^3/VLOOKUP(C122,'Gross AMD'!$C$3:$D$204,2,0),0)</f>
        <v>3.728287399720837E-3</v>
      </c>
    </row>
    <row r="123" spans="1:9" x14ac:dyDescent="0.25">
      <c r="A123" t="s">
        <v>59</v>
      </c>
      <c r="B123" t="s">
        <v>157</v>
      </c>
      <c r="C123" t="str">
        <f t="shared" si="1"/>
        <v>POWNNMA</v>
      </c>
      <c r="D123" s="23">
        <f>VLOOKUP(C123,'HVDC-CNI indicative allocations'!$A$2:$E$199,4,0)*'Indicative covered cost'!$B$1*1000</f>
        <v>0</v>
      </c>
      <c r="E123" s="23">
        <f>VLOOKUP(C123,'HVDC-CNI indicative allocations'!$A$2:$E$199,5,0)*'Indicative covered cost'!$B$1*1000</f>
        <v>0</v>
      </c>
      <c r="F123" s="23">
        <f>VLOOKUP(C123,'WRK Ring indicative allocations'!$A$3:$C$200,2,0)*('Indicative covered cost'!$B$2)*1000</f>
        <v>9.7213243429261811E-2</v>
      </c>
      <c r="G123" s="23">
        <f>VLOOKUP(C123,'WRK Ring indicative allocations'!$A$3:$C$200,3,0)*('Indicative covered cost'!$B$2)*1000</f>
        <v>0.13705718446589921</v>
      </c>
      <c r="H123" s="24">
        <f>IFERROR((D123+F123)*10^6/VLOOKUP(C123,'Intra-regional allocators'!A124:E321,4,0),0)</f>
        <v>8.1755772963632153E-4</v>
      </c>
      <c r="I123" s="25">
        <f>IFERROR((D123+F123)*10^3/VLOOKUP(C123,'Gross AMD'!$C$3:$D$204,2,0),0)</f>
        <v>1.7812433856076841E-3</v>
      </c>
    </row>
    <row r="124" spans="1:9" x14ac:dyDescent="0.25">
      <c r="A124" t="s">
        <v>158</v>
      </c>
      <c r="B124" t="s">
        <v>159</v>
      </c>
      <c r="C124" t="str">
        <f t="shared" si="1"/>
        <v>RAYNBDE</v>
      </c>
      <c r="D124" s="23">
        <f>VLOOKUP(C124,'HVDC-CNI indicative allocations'!$A$2:$E$199,4,0)*'Indicative covered cost'!$B$1*1000</f>
        <v>0</v>
      </c>
      <c r="E124" s="23">
        <f>VLOOKUP(C124,'HVDC-CNI indicative allocations'!$A$2:$E$199,5,0)*'Indicative covered cost'!$B$1*1000</f>
        <v>0</v>
      </c>
      <c r="F124" s="23">
        <f>VLOOKUP(C124,'WRK Ring indicative allocations'!$A$3:$C$200,2,0)*('Indicative covered cost'!$B$2)*1000</f>
        <v>1.8009176378441457E-2</v>
      </c>
      <c r="G124" s="23">
        <f>VLOOKUP(C124,'WRK Ring indicative allocations'!$A$3:$C$200,3,0)*('Indicative covered cost'!$B$2)*1000</f>
        <v>0</v>
      </c>
      <c r="H124" s="24">
        <f>IFERROR((D124+F124)*10^6/VLOOKUP(C124,'Intra-regional allocators'!A125:E322,4,0),0)</f>
        <v>3.1296536399789211E-4</v>
      </c>
      <c r="I124" s="25">
        <f>IFERROR((D124+F124)*10^3/VLOOKUP(C124,'Gross AMD'!$C$3:$D$204,2,0),0)</f>
        <v>1.954771842078316E-3</v>
      </c>
    </row>
    <row r="125" spans="1:9" x14ac:dyDescent="0.25">
      <c r="A125" t="s">
        <v>160</v>
      </c>
      <c r="B125" t="s">
        <v>161</v>
      </c>
      <c r="C125" t="str">
        <f t="shared" si="1"/>
        <v>SCANDVK</v>
      </c>
      <c r="D125" s="23">
        <f>VLOOKUP(C125,'HVDC-CNI indicative allocations'!$A$2:$E$199,4,0)*'Indicative covered cost'!$B$1*1000</f>
        <v>21.481840401267831</v>
      </c>
      <c r="E125" s="23">
        <f>VLOOKUP(C125,'HVDC-CNI indicative allocations'!$A$2:$E$199,5,0)*'Indicative covered cost'!$B$1*1000</f>
        <v>0</v>
      </c>
      <c r="F125" s="23">
        <f>VLOOKUP(C125,'WRK Ring indicative allocations'!$A$3:$C$200,2,0)*('Indicative covered cost'!$B$2)*1000</f>
        <v>2.2459593613855215</v>
      </c>
      <c r="G125" s="23">
        <f>VLOOKUP(C125,'WRK Ring indicative allocations'!$A$3:$C$200,3,0)*('Indicative covered cost'!$B$2)*1000</f>
        <v>0</v>
      </c>
      <c r="H125" s="24">
        <f>IFERROR((D125+F125)*10^6/VLOOKUP(C125,'Intra-regional allocators'!A126:E323,4,0),0)</f>
        <v>0.34138181167063042</v>
      </c>
      <c r="I125" s="25">
        <f>IFERROR((D125+F125)*10^3/VLOOKUP(C125,'Gross AMD'!$C$3:$D$204,2,0),0)</f>
        <v>1.8938853764434374</v>
      </c>
    </row>
    <row r="126" spans="1:9" x14ac:dyDescent="0.25">
      <c r="A126" t="s">
        <v>160</v>
      </c>
      <c r="B126" t="s">
        <v>76</v>
      </c>
      <c r="C126" t="str">
        <f t="shared" si="1"/>
        <v>SCANWDV</v>
      </c>
      <c r="D126" s="23">
        <f>VLOOKUP(C126,'HVDC-CNI indicative allocations'!$A$2:$E$199,4,0)*'Indicative covered cost'!$B$1*1000</f>
        <v>4.0491909435959208</v>
      </c>
      <c r="E126" s="23">
        <f>VLOOKUP(C126,'HVDC-CNI indicative allocations'!$A$2:$E$199,5,0)*'Indicative covered cost'!$B$1*1000</f>
        <v>0</v>
      </c>
      <c r="F126" s="23">
        <f>VLOOKUP(C126,'WRK Ring indicative allocations'!$A$3:$C$200,2,0)*('Indicative covered cost'!$B$2)*1000</f>
        <v>0.41953716122590295</v>
      </c>
      <c r="G126" s="23">
        <f>VLOOKUP(C126,'WRK Ring indicative allocations'!$A$3:$C$200,3,0)*('Indicative covered cost'!$B$2)*1000</f>
        <v>0</v>
      </c>
      <c r="H126" s="24">
        <f>IFERROR((D126+F126)*10^6/VLOOKUP(C126,'Intra-regional allocators'!A127:E324,4,0),0)</f>
        <v>0.3410908506999637</v>
      </c>
      <c r="I126" s="25">
        <f>IFERROR((D126+F126)*10^3/VLOOKUP(C126,'Gross AMD'!$C$3:$D$204,2,0),0)</f>
        <v>1.7156326853877151</v>
      </c>
    </row>
    <row r="127" spans="1:9" x14ac:dyDescent="0.25">
      <c r="A127" t="s">
        <v>162</v>
      </c>
      <c r="B127" t="s">
        <v>163</v>
      </c>
      <c r="C127" t="str">
        <f t="shared" si="1"/>
        <v>SHPKPEN</v>
      </c>
      <c r="D127" s="23">
        <f>VLOOKUP(C127,'HVDC-CNI indicative allocations'!$A$2:$E$199,4,0)*'Indicative covered cost'!$B$1*1000</f>
        <v>0.52747939370462915</v>
      </c>
      <c r="E127" s="23">
        <f>VLOOKUP(C127,'HVDC-CNI indicative allocations'!$A$2:$E$199,5,0)*'Indicative covered cost'!$B$1*1000</f>
        <v>0</v>
      </c>
      <c r="F127" s="23">
        <f>VLOOKUP(C127,'WRK Ring indicative allocations'!$A$3:$C$200,2,0)*('Indicative covered cost'!$B$2)*1000</f>
        <v>3.249971333628663E-2</v>
      </c>
      <c r="G127" s="23">
        <f>VLOOKUP(C127,'WRK Ring indicative allocations'!$A$3:$C$200,3,0)*('Indicative covered cost'!$B$2)*1000</f>
        <v>0</v>
      </c>
      <c r="H127" s="24">
        <f>IFERROR((D127+F127)*10^6/VLOOKUP(C127,'Intra-regional allocators'!A128:E325,4,0),0)</f>
        <v>1.2252128165562965</v>
      </c>
      <c r="I127" s="25">
        <f>IFERROR((D127+F127)*10^3/VLOOKUP(C127,'Gross AMD'!$C$3:$D$204,2,0),0)</f>
        <v>3.2672674009847973</v>
      </c>
    </row>
    <row r="128" spans="1:9" x14ac:dyDescent="0.25">
      <c r="A128" t="s">
        <v>164</v>
      </c>
      <c r="B128" t="s">
        <v>159</v>
      </c>
      <c r="C128" t="str">
        <f t="shared" si="1"/>
        <v>SOLEBDE</v>
      </c>
      <c r="D128" s="23">
        <f>VLOOKUP(C128,'HVDC-CNI indicative allocations'!$A$2:$E$199,4,0)*'Indicative covered cost'!$B$1*1000</f>
        <v>0</v>
      </c>
      <c r="E128" s="23">
        <f>VLOOKUP(C128,'HVDC-CNI indicative allocations'!$A$2:$E$199,5,0)*'Indicative covered cost'!$B$1*1000</f>
        <v>0</v>
      </c>
      <c r="F128" s="23">
        <f>VLOOKUP(C128,'WRK Ring indicative allocations'!$A$3:$C$200,2,0)*('Indicative covered cost'!$B$2)*1000</f>
        <v>5.8052096503122902E-5</v>
      </c>
      <c r="G128" s="23">
        <f>VLOOKUP(C128,'WRK Ring indicative allocations'!$A$3:$C$200,3,0)*('Indicative covered cost'!$B$2)*1000</f>
        <v>0</v>
      </c>
      <c r="H128" s="24">
        <f>IFERROR((D128+F128)*10^6/VLOOKUP(C128,'Intra-regional allocators'!A129:E326,4,0),0)</f>
        <v>2.0679317405237609E-4</v>
      </c>
      <c r="I128" s="25">
        <f>IFERROR((D128+F128)*10^3/VLOOKUP(C128,'Gross AMD'!$C$3:$D$204,2,0),0)</f>
        <v>2.1536997842018572E-4</v>
      </c>
    </row>
    <row r="129" spans="1:9" x14ac:dyDescent="0.25">
      <c r="A129" t="s">
        <v>165</v>
      </c>
      <c r="B129" t="s">
        <v>166</v>
      </c>
      <c r="C129" t="str">
        <f t="shared" si="1"/>
        <v>TARWTWC</v>
      </c>
      <c r="D129" s="23">
        <f>VLOOKUP(C129,'HVDC-CNI indicative allocations'!$A$2:$E$199,4,0)*'Indicative covered cost'!$B$1*1000</f>
        <v>0</v>
      </c>
      <c r="E129" s="23">
        <f>VLOOKUP(C129,'HVDC-CNI indicative allocations'!$A$2:$E$199,5,0)*'Indicative covered cost'!$B$1*1000</f>
        <v>75.905934177939216</v>
      </c>
      <c r="F129" s="23">
        <f>VLOOKUP(C129,'WRK Ring indicative allocations'!$A$3:$C$200,2,0)*('Indicative covered cost'!$B$2)*1000</f>
        <v>2.7180146858961172E-2</v>
      </c>
      <c r="G129" s="23">
        <f>VLOOKUP(C129,'WRK Ring indicative allocations'!$A$3:$C$200,3,0)*('Indicative covered cost'!$B$2)*1000</f>
        <v>19.792399054983012</v>
      </c>
      <c r="H129" s="24">
        <f>IFERROR((D129+F129)*10^6/VLOOKUP(C129,'Intra-regional allocators'!A130:E327,4,0),0)</f>
        <v>8.2463937722651939E-2</v>
      </c>
      <c r="I129" s="25">
        <f>IFERROR((D129+F129)*10^3/VLOOKUP(C129,'Gross AMD'!$C$3:$D$204,2,0),0)</f>
        <v>2.455924110161832E-2</v>
      </c>
    </row>
    <row r="130" spans="1:9" x14ac:dyDescent="0.25">
      <c r="A130" t="s">
        <v>167</v>
      </c>
      <c r="B130" t="s">
        <v>168</v>
      </c>
      <c r="C130" t="str">
        <f t="shared" si="1"/>
        <v>TASMKIK</v>
      </c>
      <c r="D130" s="23">
        <f>VLOOKUP(C130,'HVDC-CNI indicative allocations'!$A$2:$E$199,4,0)*'Indicative covered cost'!$B$1*1000</f>
        <v>0</v>
      </c>
      <c r="E130" s="23">
        <f>VLOOKUP(C130,'HVDC-CNI indicative allocations'!$A$2:$E$199,5,0)*'Indicative covered cost'!$B$1*1000</f>
        <v>0</v>
      </c>
      <c r="F130" s="23">
        <f>VLOOKUP(C130,'WRK Ring indicative allocations'!$A$3:$C$200,2,0)*('Indicative covered cost'!$B$2)*1000</f>
        <v>3.7767449207305827E-2</v>
      </c>
      <c r="G130" s="23">
        <f>VLOOKUP(C130,'WRK Ring indicative allocations'!$A$3:$C$200,3,0)*('Indicative covered cost'!$B$2)*1000</f>
        <v>0</v>
      </c>
      <c r="H130" s="24">
        <f>IFERROR((D130+F130)*10^6/VLOOKUP(C130,'Intra-regional allocators'!A131:E328,4,0),0)</f>
        <v>2.8891968736629928E-3</v>
      </c>
      <c r="I130" s="25">
        <f>IFERROR((D130+F130)*10^3/VLOOKUP(C130,'Gross AMD'!$C$3:$D$204,2,0),0)</f>
        <v>1.2511345634317715E-2</v>
      </c>
    </row>
    <row r="131" spans="1:9" x14ac:dyDescent="0.25">
      <c r="A131" t="s">
        <v>167</v>
      </c>
      <c r="B131" t="s">
        <v>169</v>
      </c>
      <c r="C131" t="str">
        <f t="shared" ref="C131:C194" si="2">A131&amp;B131</f>
        <v>TASMMCH</v>
      </c>
      <c r="D131" s="23">
        <f>VLOOKUP(C131,'HVDC-CNI indicative allocations'!$A$2:$E$199,4,0)*'Indicative covered cost'!$B$1*1000</f>
        <v>0</v>
      </c>
      <c r="E131" s="23">
        <f>VLOOKUP(C131,'HVDC-CNI indicative allocations'!$A$2:$E$199,5,0)*'Indicative covered cost'!$B$1*1000</f>
        <v>0</v>
      </c>
      <c r="F131" s="23">
        <f>VLOOKUP(C131,'WRK Ring indicative allocations'!$A$3:$C$200,2,0)*('Indicative covered cost'!$B$2)*1000</f>
        <v>2.5531490440686498E-2</v>
      </c>
      <c r="G131" s="23">
        <f>VLOOKUP(C131,'WRK Ring indicative allocations'!$A$3:$C$200,3,0)*('Indicative covered cost'!$B$2)*1000</f>
        <v>0</v>
      </c>
      <c r="H131" s="24">
        <f>IFERROR((D131+F131)*10^6/VLOOKUP(C131,'Intra-regional allocators'!A132:E329,4,0),0)</f>
        <v>2.1383104454803367E-3</v>
      </c>
      <c r="I131" s="25">
        <f>IFERROR((D131+F131)*10^3/VLOOKUP(C131,'Gross AMD'!$C$3:$D$204,2,0),0)</f>
        <v>9.2026980206563903E-3</v>
      </c>
    </row>
    <row r="132" spans="1:9" x14ac:dyDescent="0.25">
      <c r="A132" t="s">
        <v>167</v>
      </c>
      <c r="B132" t="s">
        <v>110</v>
      </c>
      <c r="C132" t="str">
        <f t="shared" si="2"/>
        <v>TASMSTK</v>
      </c>
      <c r="D132" s="23">
        <f>VLOOKUP(C132,'HVDC-CNI indicative allocations'!$A$2:$E$199,4,0)*'Indicative covered cost'!$B$1*1000</f>
        <v>0</v>
      </c>
      <c r="E132" s="23">
        <f>VLOOKUP(C132,'HVDC-CNI indicative allocations'!$A$2:$E$199,5,0)*'Indicative covered cost'!$B$1*1000</f>
        <v>0</v>
      </c>
      <c r="F132" s="23">
        <f>VLOOKUP(C132,'WRK Ring indicative allocations'!$A$3:$C$200,2,0)*('Indicative covered cost'!$B$2)*1000</f>
        <v>1.6633762516382715</v>
      </c>
      <c r="G132" s="23">
        <f>VLOOKUP(C132,'WRK Ring indicative allocations'!$A$3:$C$200,3,0)*('Indicative covered cost'!$B$2)*1000</f>
        <v>0</v>
      </c>
      <c r="H132" s="24">
        <f>IFERROR((D132+F132)*10^6/VLOOKUP(C132,'Intra-regional allocators'!A133:E330,4,0),0)</f>
        <v>3.1564744164463577E-3</v>
      </c>
      <c r="I132" s="25">
        <f>IFERROR((D132+F132)*10^3/VLOOKUP(C132,'Gross AMD'!$C$3:$D$204,2,0),0)</f>
        <v>1.1801436170125884E-2</v>
      </c>
    </row>
    <row r="133" spans="1:9" x14ac:dyDescent="0.25">
      <c r="A133" t="s">
        <v>170</v>
      </c>
      <c r="B133" t="s">
        <v>171</v>
      </c>
      <c r="C133" t="str">
        <f t="shared" si="2"/>
        <v>TBOPKPA</v>
      </c>
      <c r="D133" s="23">
        <f>VLOOKUP(C133,'HVDC-CNI indicative allocations'!$A$2:$E$199,4,0)*'Indicative covered cost'!$B$1*1000</f>
        <v>0</v>
      </c>
      <c r="E133" s="23">
        <f>VLOOKUP(C133,'HVDC-CNI indicative allocations'!$A$2:$E$199,5,0)*'Indicative covered cost'!$B$1*1000</f>
        <v>0</v>
      </c>
      <c r="F133" s="23">
        <f>VLOOKUP(C133,'WRK Ring indicative allocations'!$A$3:$C$200,2,0)*('Indicative covered cost'!$B$2)*1000</f>
        <v>1.1175307665639118E-3</v>
      </c>
      <c r="G133" s="23">
        <f>VLOOKUP(C133,'WRK Ring indicative allocations'!$A$3:$C$200,3,0)*('Indicative covered cost'!$B$2)*1000</f>
        <v>0.16022067087080222</v>
      </c>
      <c r="H133" s="24">
        <f>IFERROR((D133+F133)*10^6/VLOOKUP(C133,'Intra-regional allocators'!A134:E331,4,0),0)</f>
        <v>4.8953530101273492E-2</v>
      </c>
      <c r="I133" s="25">
        <f>IFERROR((D133+F133)*10^3/VLOOKUP(C133,'Gross AMD'!$C$3:$D$204,2,0),0)</f>
        <v>1.4985119656728594E-4</v>
      </c>
    </row>
    <row r="134" spans="1:9" x14ac:dyDescent="0.25">
      <c r="A134" t="s">
        <v>170</v>
      </c>
      <c r="B134" t="s">
        <v>172</v>
      </c>
      <c r="C134" t="str">
        <f t="shared" si="2"/>
        <v>TBOPMKE</v>
      </c>
      <c r="D134" s="23">
        <f>VLOOKUP(C134,'HVDC-CNI indicative allocations'!$A$2:$E$199,4,0)*'Indicative covered cost'!$B$1*1000</f>
        <v>0</v>
      </c>
      <c r="E134" s="23">
        <f>VLOOKUP(C134,'HVDC-CNI indicative allocations'!$A$2:$E$199,5,0)*'Indicative covered cost'!$B$1*1000</f>
        <v>0</v>
      </c>
      <c r="F134" s="23">
        <f>VLOOKUP(C134,'WRK Ring indicative allocations'!$A$3:$C$200,2,0)*('Indicative covered cost'!$B$2)*1000</f>
        <v>2.1358243210423476E-2</v>
      </c>
      <c r="G134" s="23">
        <f>VLOOKUP(C134,'WRK Ring indicative allocations'!$A$3:$C$200,3,0)*('Indicative covered cost'!$B$2)*1000</f>
        <v>0.42429552232995049</v>
      </c>
      <c r="H134" s="24">
        <f>IFERROR((D134+F134)*10^6/VLOOKUP(C134,'Intra-regional allocators'!A135:E332,4,0),0)</f>
        <v>2.6931291578189354E-2</v>
      </c>
      <c r="I134" s="25">
        <f>IFERROR((D134+F134)*10^3/VLOOKUP(C134,'Gross AMD'!$C$3:$D$204,2,0),0)</f>
        <v>3.7044700905875153E-2</v>
      </c>
    </row>
    <row r="135" spans="1:9" x14ac:dyDescent="0.25">
      <c r="A135" t="s">
        <v>173</v>
      </c>
      <c r="B135" t="s">
        <v>174</v>
      </c>
      <c r="C135" t="str">
        <f t="shared" si="2"/>
        <v>TOPEKOE</v>
      </c>
      <c r="D135" s="23">
        <f>VLOOKUP(C135,'HVDC-CNI indicative allocations'!$A$2:$E$199,4,0)*'Indicative covered cost'!$B$1*1000</f>
        <v>185.98496352509386</v>
      </c>
      <c r="E135" s="23">
        <f>VLOOKUP(C135,'HVDC-CNI indicative allocations'!$A$2:$E$199,5,0)*'Indicative covered cost'!$B$1*1000</f>
        <v>0</v>
      </c>
      <c r="F135" s="23">
        <f>VLOOKUP(C135,'WRK Ring indicative allocations'!$A$3:$C$200,2,0)*('Indicative covered cost'!$B$2)*1000</f>
        <v>11.040128981218436</v>
      </c>
      <c r="G135" s="23">
        <f>VLOOKUP(C135,'WRK Ring indicative allocations'!$A$3:$C$200,3,0)*('Indicative covered cost'!$B$2)*1000</f>
        <v>4.2134650465703321E-7</v>
      </c>
      <c r="H135" s="24">
        <f>IFERROR((D135+F135)*10^6/VLOOKUP(C135,'Intra-regional allocators'!A136:E333,4,0),0)</f>
        <v>1.2226127261237685</v>
      </c>
      <c r="I135" s="25">
        <f>IFERROR((D135+F135)*10^3/VLOOKUP(C135,'Gross AMD'!$C$3:$D$204,2,0),0)</f>
        <v>2.8234650936062136</v>
      </c>
    </row>
    <row r="136" spans="1:9" x14ac:dyDescent="0.25">
      <c r="A136" t="s">
        <v>175</v>
      </c>
      <c r="B136" t="s">
        <v>130</v>
      </c>
      <c r="C136" t="str">
        <f t="shared" si="2"/>
        <v>TRNZBPE</v>
      </c>
      <c r="D136" s="23">
        <f>VLOOKUP(C136,'HVDC-CNI indicative allocations'!$A$2:$E$199,4,0)*'Indicative covered cost'!$B$1*1000</f>
        <v>1.3933614590489058</v>
      </c>
      <c r="E136" s="23">
        <f>VLOOKUP(C136,'HVDC-CNI indicative allocations'!$A$2:$E$199,5,0)*'Indicative covered cost'!$B$1*1000</f>
        <v>0</v>
      </c>
      <c r="F136" s="23">
        <f>VLOOKUP(C136,'WRK Ring indicative allocations'!$A$3:$C$200,2,0)*('Indicative covered cost'!$B$2)*1000</f>
        <v>0.2179964301048932</v>
      </c>
      <c r="G136" s="23">
        <f>VLOOKUP(C136,'WRK Ring indicative allocations'!$A$3:$C$200,3,0)*('Indicative covered cost'!$B$2)*1000</f>
        <v>4.5686153915944581E-5</v>
      </c>
      <c r="H136" s="24">
        <f>IFERROR((D136+F136)*10^6/VLOOKUP(C136,'Intra-regional allocators'!A137:E334,4,0),0)</f>
        <v>0.35742309560840752</v>
      </c>
      <c r="I136" s="25">
        <f>IFERROR((D136+F136)*10^3/VLOOKUP(C136,'Gross AMD'!$C$3:$D$204,2,0),0)</f>
        <v>0.38653556003835515</v>
      </c>
    </row>
    <row r="137" spans="1:9" x14ac:dyDescent="0.25">
      <c r="A137" t="s">
        <v>175</v>
      </c>
      <c r="B137" t="s">
        <v>176</v>
      </c>
      <c r="C137" t="str">
        <f t="shared" si="2"/>
        <v>TRNZHAM</v>
      </c>
      <c r="D137" s="23">
        <f>VLOOKUP(C137,'HVDC-CNI indicative allocations'!$A$2:$E$199,4,0)*'Indicative covered cost'!$B$1*1000</f>
        <v>4.7379199003456032</v>
      </c>
      <c r="E137" s="23">
        <f>VLOOKUP(C137,'HVDC-CNI indicative allocations'!$A$2:$E$199,5,0)*'Indicative covered cost'!$B$1*1000</f>
        <v>0</v>
      </c>
      <c r="F137" s="23">
        <f>VLOOKUP(C137,'WRK Ring indicative allocations'!$A$3:$C$200,2,0)*('Indicative covered cost'!$B$2)*1000</f>
        <v>0.19162684644813749</v>
      </c>
      <c r="G137" s="23">
        <f>VLOOKUP(C137,'WRK Ring indicative allocations'!$A$3:$C$200,3,0)*('Indicative covered cost'!$B$2)*1000</f>
        <v>8.976722041324738E-4</v>
      </c>
      <c r="H137" s="24">
        <f>IFERROR((D137+F137)*10^6/VLOOKUP(C137,'Intra-regional allocators'!A138:E335,4,0),0)</f>
        <v>1.2007828622722889</v>
      </c>
      <c r="I137" s="25">
        <f>IFERROR((D137+F137)*10^3/VLOOKUP(C137,'Gross AMD'!$C$3:$D$204,2,0),0)</f>
        <v>1.1136551935809438</v>
      </c>
    </row>
    <row r="138" spans="1:9" x14ac:dyDescent="0.25">
      <c r="A138" t="s">
        <v>175</v>
      </c>
      <c r="B138" t="s">
        <v>163</v>
      </c>
      <c r="C138" t="str">
        <f t="shared" si="2"/>
        <v>TRNZPEN</v>
      </c>
      <c r="D138" s="23">
        <f>VLOOKUP(C138,'HVDC-CNI indicative allocations'!$A$2:$E$199,4,0)*'Indicative covered cost'!$B$1*1000</f>
        <v>16.676398444292644</v>
      </c>
      <c r="E138" s="23">
        <f>VLOOKUP(C138,'HVDC-CNI indicative allocations'!$A$2:$E$199,5,0)*'Indicative covered cost'!$B$1*1000</f>
        <v>0</v>
      </c>
      <c r="F138" s="23">
        <f>VLOOKUP(C138,'WRK Ring indicative allocations'!$A$3:$C$200,2,0)*('Indicative covered cost'!$B$2)*1000</f>
        <v>1.2280158330847273</v>
      </c>
      <c r="G138" s="23">
        <f>VLOOKUP(C138,'WRK Ring indicative allocations'!$A$3:$C$200,3,0)*('Indicative covered cost'!$B$2)*1000</f>
        <v>7.7000402307912087E-13</v>
      </c>
      <c r="H138" s="24">
        <f>IFERROR((D138+F138)*10^6/VLOOKUP(C138,'Intra-regional allocators'!A139:E336,4,0),0)</f>
        <v>1.2390905959101248</v>
      </c>
      <c r="I138" s="25">
        <f>IFERROR((D138+F138)*10^3/VLOOKUP(C138,'Gross AMD'!$C$3:$D$204,2,0),0)</f>
        <v>1.7103954622327429</v>
      </c>
    </row>
    <row r="139" spans="1:9" x14ac:dyDescent="0.25">
      <c r="A139" t="s">
        <v>175</v>
      </c>
      <c r="B139" t="s">
        <v>105</v>
      </c>
      <c r="C139" t="str">
        <f t="shared" si="2"/>
        <v>TRNZSWN</v>
      </c>
      <c r="D139" s="23">
        <f>VLOOKUP(C139,'HVDC-CNI indicative allocations'!$A$2:$E$199,4,0)*'Indicative covered cost'!$B$1*1000</f>
        <v>17.9785359878972</v>
      </c>
      <c r="E139" s="23">
        <f>VLOOKUP(C139,'HVDC-CNI indicative allocations'!$A$2:$E$199,5,0)*'Indicative covered cost'!$B$1*1000</f>
        <v>0</v>
      </c>
      <c r="F139" s="23">
        <f>VLOOKUP(C139,'WRK Ring indicative allocations'!$A$3:$C$200,2,0)*('Indicative covered cost'!$B$2)*1000</f>
        <v>1.2208667684263612</v>
      </c>
      <c r="G139" s="23">
        <f>VLOOKUP(C139,'WRK Ring indicative allocations'!$A$3:$C$200,3,0)*('Indicative covered cost'!$B$2)*1000</f>
        <v>0</v>
      </c>
      <c r="H139" s="24">
        <f>IFERROR((D139+F139)*10^6/VLOOKUP(C139,'Intra-regional allocators'!A140:E337,4,0),0)</f>
        <v>1.2324763694720358</v>
      </c>
      <c r="I139" s="25">
        <f>IFERROR((D139+F139)*10^3/VLOOKUP(C139,'Gross AMD'!$C$3:$D$204,2,0),0)</f>
        <v>2.0189936364356003</v>
      </c>
    </row>
    <row r="140" spans="1:9" x14ac:dyDescent="0.25">
      <c r="A140" t="s">
        <v>175</v>
      </c>
      <c r="B140" t="s">
        <v>177</v>
      </c>
      <c r="C140" t="str">
        <f t="shared" si="2"/>
        <v>TRNZTMN</v>
      </c>
      <c r="D140" s="23">
        <f>VLOOKUP(C140,'HVDC-CNI indicative allocations'!$A$2:$E$199,4,0)*'Indicative covered cost'!$B$1*1000</f>
        <v>5.9460166082259303</v>
      </c>
      <c r="E140" s="23">
        <f>VLOOKUP(C140,'HVDC-CNI indicative allocations'!$A$2:$E$199,5,0)*'Indicative covered cost'!$B$1*1000</f>
        <v>0</v>
      </c>
      <c r="F140" s="23">
        <f>VLOOKUP(C140,'WRK Ring indicative allocations'!$A$3:$C$200,2,0)*('Indicative covered cost'!$B$2)*1000</f>
        <v>0.24635569434704332</v>
      </c>
      <c r="G140" s="23">
        <f>VLOOKUP(C140,'WRK Ring indicative allocations'!$A$3:$C$200,3,0)*('Indicative covered cost'!$B$2)*1000</f>
        <v>1.069701802201542E-2</v>
      </c>
      <c r="H140" s="24">
        <f>IFERROR((D140+F140)*10^6/VLOOKUP(C140,'Intra-regional allocators'!A141:E338,4,0),0)</f>
        <v>1.2019216202010408</v>
      </c>
      <c r="I140" s="25">
        <f>IFERROR((D140+F140)*10^3/VLOOKUP(C140,'Gross AMD'!$C$3:$D$204,2,0),0)</f>
        <v>1.0239958548825132</v>
      </c>
    </row>
    <row r="141" spans="1:9" x14ac:dyDescent="0.25">
      <c r="A141" t="s">
        <v>175</v>
      </c>
      <c r="B141" t="s">
        <v>178</v>
      </c>
      <c r="C141" t="str">
        <f t="shared" si="2"/>
        <v>TRNZTNG</v>
      </c>
      <c r="D141" s="23">
        <f>VLOOKUP(C141,'HVDC-CNI indicative allocations'!$A$2:$E$199,4,0)*'Indicative covered cost'!$B$1*1000</f>
        <v>1.6562494745183884</v>
      </c>
      <c r="E141" s="23">
        <f>VLOOKUP(C141,'HVDC-CNI indicative allocations'!$A$2:$E$199,5,0)*'Indicative covered cost'!$B$1*1000</f>
        <v>0</v>
      </c>
      <c r="F141" s="23">
        <f>VLOOKUP(C141,'WRK Ring indicative allocations'!$A$3:$C$200,2,0)*('Indicative covered cost'!$B$2)*1000</f>
        <v>0.25125406500780428</v>
      </c>
      <c r="G141" s="23">
        <f>VLOOKUP(C141,'WRK Ring indicative allocations'!$A$3:$C$200,3,0)*('Indicative covered cost'!$B$2)*1000</f>
        <v>3.2733333797566812E-3</v>
      </c>
      <c r="H141" s="24">
        <f>IFERROR((D141+F141)*10^6/VLOOKUP(C141,'Intra-regional allocators'!A142:E339,4,0),0)</f>
        <v>0.35595409600725542</v>
      </c>
      <c r="I141" s="25">
        <f>IFERROR((D141+F141)*10^3/VLOOKUP(C141,'Gross AMD'!$C$3:$D$204,2,0),0)</f>
        <v>0.31816023131592691</v>
      </c>
    </row>
    <row r="142" spans="1:9" x14ac:dyDescent="0.25">
      <c r="A142" t="s">
        <v>21</v>
      </c>
      <c r="B142" t="s">
        <v>179</v>
      </c>
      <c r="C142" t="str">
        <f t="shared" si="2"/>
        <v>TRUGARG</v>
      </c>
      <c r="D142" s="23">
        <f>VLOOKUP(C142,'HVDC-CNI indicative allocations'!$A$2:$E$199,4,0)*'Indicative covered cost'!$B$1*1000</f>
        <v>0</v>
      </c>
      <c r="E142" s="23">
        <f>VLOOKUP(C142,'HVDC-CNI indicative allocations'!$A$2:$E$199,5,0)*'Indicative covered cost'!$B$1*1000</f>
        <v>43.849034170142609</v>
      </c>
      <c r="F142" s="23">
        <f>VLOOKUP(C142,'WRK Ring indicative allocations'!$A$3:$C$200,2,0)*('Indicative covered cost'!$B$2)*1000</f>
        <v>2.2274684397038393E-4</v>
      </c>
      <c r="G142" s="23">
        <f>VLOOKUP(C142,'WRK Ring indicative allocations'!$A$3:$C$200,3,0)*('Indicative covered cost'!$B$2)*1000</f>
        <v>0</v>
      </c>
      <c r="H142" s="24">
        <f>IFERROR((D142+F142)*10^6/VLOOKUP(C142,'Intra-regional allocators'!A143:E340,4,0),0)</f>
        <v>2.4260292278896999E-3</v>
      </c>
      <c r="I142" s="25">
        <f>IFERROR((D142+F142)*10^3/VLOOKUP(C142,'Gross AMD'!$C$3:$D$204,2,0),0)</f>
        <v>5.1771036404728741E-3</v>
      </c>
    </row>
    <row r="143" spans="1:9" x14ac:dyDescent="0.25">
      <c r="A143" t="s">
        <v>21</v>
      </c>
      <c r="B143" t="s">
        <v>122</v>
      </c>
      <c r="C143" t="str">
        <f t="shared" si="2"/>
        <v>TRUGCOL</v>
      </c>
      <c r="D143" s="23">
        <f>VLOOKUP(C143,'HVDC-CNI indicative allocations'!$A$2:$E$199,4,0)*'Indicative covered cost'!$B$1*1000</f>
        <v>0</v>
      </c>
      <c r="E143" s="23">
        <f>VLOOKUP(C143,'HVDC-CNI indicative allocations'!$A$2:$E$199,5,0)*'Indicative covered cost'!$B$1*1000</f>
        <v>278.8417886665905</v>
      </c>
      <c r="F143" s="23">
        <f>VLOOKUP(C143,'WRK Ring indicative allocations'!$A$3:$C$200,2,0)*('Indicative covered cost'!$B$2)*1000</f>
        <v>2.6973779167025141E-5</v>
      </c>
      <c r="G143" s="23">
        <f>VLOOKUP(C143,'WRK Ring indicative allocations'!$A$3:$C$200,3,0)*('Indicative covered cost'!$B$2)*1000</f>
        <v>0</v>
      </c>
      <c r="H143" s="24">
        <f>IFERROR((D143+F143)*10^6/VLOOKUP(C143,'Intra-regional allocators'!A144:E341,4,0),0)</f>
        <v>4.2980622656912494E-3</v>
      </c>
      <c r="I143" s="25">
        <f>IFERROR((D143+F143)*10^3/VLOOKUP(C143,'Gross AMD'!$C$3:$D$204,2,0),0)</f>
        <v>2.7109864677939886E-4</v>
      </c>
    </row>
    <row r="144" spans="1:9" x14ac:dyDescent="0.25">
      <c r="A144" t="s">
        <v>180</v>
      </c>
      <c r="B144" t="s">
        <v>181</v>
      </c>
      <c r="C144" t="str">
        <f t="shared" si="2"/>
        <v>UNETCPK</v>
      </c>
      <c r="D144" s="23">
        <f>VLOOKUP(C144,'HVDC-CNI indicative allocations'!$A$2:$E$199,4,0)*'Indicative covered cost'!$B$1*1000</f>
        <v>245.18335621776794</v>
      </c>
      <c r="E144" s="23">
        <f>VLOOKUP(C144,'HVDC-CNI indicative allocations'!$A$2:$E$199,5,0)*'Indicative covered cost'!$B$1*1000</f>
        <v>0</v>
      </c>
      <c r="F144" s="23">
        <f>VLOOKUP(C144,'WRK Ring indicative allocations'!$A$3:$C$200,2,0)*('Indicative covered cost'!$B$2)*1000</f>
        <v>46.255687211095768</v>
      </c>
      <c r="G144" s="23">
        <f>VLOOKUP(C144,'WRK Ring indicative allocations'!$A$3:$C$200,3,0)*('Indicative covered cost'!$B$2)*1000</f>
        <v>0</v>
      </c>
      <c r="H144" s="24">
        <f>IFERROR((D144+F144)*10^6/VLOOKUP(C144,'Intra-regional allocators'!A145:E342,4,0),0)</f>
        <v>0.36737630595745724</v>
      </c>
      <c r="I144" s="25">
        <f>IFERROR((D144+F144)*10^3/VLOOKUP(C144,'Gross AMD'!$C$3:$D$204,2,0),0)</f>
        <v>1.632789054328601</v>
      </c>
    </row>
    <row r="145" spans="1:9" x14ac:dyDescent="0.25">
      <c r="A145" t="s">
        <v>180</v>
      </c>
      <c r="B145" t="s">
        <v>182</v>
      </c>
      <c r="C145" t="str">
        <f t="shared" si="2"/>
        <v>UNETGFD</v>
      </c>
      <c r="D145" s="23">
        <f>VLOOKUP(C145,'HVDC-CNI indicative allocations'!$A$2:$E$199,4,0)*'Indicative covered cost'!$B$1*1000</f>
        <v>85.00449060438342</v>
      </c>
      <c r="E145" s="23">
        <f>VLOOKUP(C145,'HVDC-CNI indicative allocations'!$A$2:$E$199,5,0)*'Indicative covered cost'!$B$1*1000</f>
        <v>0</v>
      </c>
      <c r="F145" s="23">
        <f>VLOOKUP(C145,'WRK Ring indicative allocations'!$A$3:$C$200,2,0)*('Indicative covered cost'!$B$2)*1000</f>
        <v>16.564877579811462</v>
      </c>
      <c r="G145" s="23">
        <f>VLOOKUP(C145,'WRK Ring indicative allocations'!$A$3:$C$200,3,0)*('Indicative covered cost'!$B$2)*1000</f>
        <v>0</v>
      </c>
      <c r="H145" s="24">
        <f>IFERROR((D145+F145)*10^6/VLOOKUP(C145,'Intra-regional allocators'!A146:E343,4,0),0)</f>
        <v>0.36929657302368712</v>
      </c>
      <c r="I145" s="25">
        <f>IFERROR((D145+F145)*10^3/VLOOKUP(C145,'Gross AMD'!$C$3:$D$204,2,0),0)</f>
        <v>1.6674238114155244</v>
      </c>
    </row>
    <row r="146" spans="1:9" x14ac:dyDescent="0.25">
      <c r="A146" t="s">
        <v>180</v>
      </c>
      <c r="B146" t="s">
        <v>183</v>
      </c>
      <c r="C146" t="str">
        <f t="shared" si="2"/>
        <v>UNETHAY</v>
      </c>
      <c r="D146" s="23">
        <f>VLOOKUP(C146,'HVDC-CNI indicative allocations'!$A$2:$E$199,4,0)*'Indicative covered cost'!$B$1*1000</f>
        <v>39.850979457638665</v>
      </c>
      <c r="E146" s="23">
        <f>VLOOKUP(C146,'HVDC-CNI indicative allocations'!$A$2:$E$199,5,0)*'Indicative covered cost'!$B$1*1000</f>
        <v>0</v>
      </c>
      <c r="F146" s="23">
        <f>VLOOKUP(C146,'WRK Ring indicative allocations'!$A$3:$C$200,2,0)*('Indicative covered cost'!$B$2)*1000</f>
        <v>7.9866788686574726</v>
      </c>
      <c r="G146" s="23">
        <f>VLOOKUP(C146,'WRK Ring indicative allocations'!$A$3:$C$200,3,0)*('Indicative covered cost'!$B$2)*1000</f>
        <v>0</v>
      </c>
      <c r="H146" s="24">
        <f>IFERROR((D146+F146)*10^6/VLOOKUP(C146,'Intra-regional allocators'!A147:E344,4,0),0)</f>
        <v>0.37100973766207285</v>
      </c>
      <c r="I146" s="25">
        <f>IFERROR((D146+F146)*10^3/VLOOKUP(C146,'Gross AMD'!$C$3:$D$204,2,0),0)</f>
        <v>1.3653202035392191</v>
      </c>
    </row>
    <row r="147" spans="1:9" x14ac:dyDescent="0.25">
      <c r="A147" t="s">
        <v>180</v>
      </c>
      <c r="B147" t="s">
        <v>184</v>
      </c>
      <c r="C147" t="str">
        <f t="shared" si="2"/>
        <v>UNETKWA</v>
      </c>
      <c r="D147" s="23">
        <f>VLOOKUP(C147,'HVDC-CNI indicative allocations'!$A$2:$E$199,4,0)*'Indicative covered cost'!$B$1*1000</f>
        <v>46.872391139033972</v>
      </c>
      <c r="E147" s="23">
        <f>VLOOKUP(C147,'HVDC-CNI indicative allocations'!$A$2:$E$199,5,0)*'Indicative covered cost'!$B$1*1000</f>
        <v>0</v>
      </c>
      <c r="F147" s="23">
        <f>VLOOKUP(C147,'WRK Ring indicative allocations'!$A$3:$C$200,2,0)*('Indicative covered cost'!$B$2)*1000</f>
        <v>8.7030717932654689</v>
      </c>
      <c r="G147" s="23">
        <f>VLOOKUP(C147,'WRK Ring indicative allocations'!$A$3:$C$200,3,0)*('Indicative covered cost'!$B$2)*1000</f>
        <v>0</v>
      </c>
      <c r="H147" s="24">
        <f>IFERROR((D147+F147)*10^6/VLOOKUP(C147,'Intra-regional allocators'!A148:E345,4,0),0)</f>
        <v>0.36645476707958741</v>
      </c>
      <c r="I147" s="25">
        <f>IFERROR((D147+F147)*10^3/VLOOKUP(C147,'Gross AMD'!$C$3:$D$204,2,0),0)</f>
        <v>1.7562917077349798</v>
      </c>
    </row>
    <row r="148" spans="1:9" x14ac:dyDescent="0.25">
      <c r="A148" t="s">
        <v>180</v>
      </c>
      <c r="B148" t="s">
        <v>185</v>
      </c>
      <c r="C148" t="str">
        <f t="shared" si="2"/>
        <v>UNETMLG</v>
      </c>
      <c r="D148" s="23">
        <f>VLOOKUP(C148,'HVDC-CNI indicative allocations'!$A$2:$E$199,4,0)*'Indicative covered cost'!$B$1*1000</f>
        <v>77.923104228705867</v>
      </c>
      <c r="E148" s="23">
        <f>VLOOKUP(C148,'HVDC-CNI indicative allocations'!$A$2:$E$199,5,0)*'Indicative covered cost'!$B$1*1000</f>
        <v>0</v>
      </c>
      <c r="F148" s="23">
        <f>VLOOKUP(C148,'WRK Ring indicative allocations'!$A$3:$C$200,2,0)*('Indicative covered cost'!$B$2)*1000</f>
        <v>14.923614198585073</v>
      </c>
      <c r="G148" s="23">
        <f>VLOOKUP(C148,'WRK Ring indicative allocations'!$A$3:$C$200,3,0)*('Indicative covered cost'!$B$2)*1000</f>
        <v>0</v>
      </c>
      <c r="H148" s="24">
        <f>IFERROR((D148+F148)*10^6/VLOOKUP(C148,'Intra-regional allocators'!A149:E346,4,0),0)</f>
        <v>0.36826013598291157</v>
      </c>
      <c r="I148" s="25">
        <f>IFERROR((D148+F148)*10^3/VLOOKUP(C148,'Gross AMD'!$C$3:$D$204,2,0),0)</f>
        <v>1.5183127767130666</v>
      </c>
    </row>
    <row r="149" spans="1:9" x14ac:dyDescent="0.25">
      <c r="A149" t="s">
        <v>180</v>
      </c>
      <c r="B149" t="s">
        <v>186</v>
      </c>
      <c r="C149" t="str">
        <f t="shared" si="2"/>
        <v>UNETPNI</v>
      </c>
      <c r="D149" s="23">
        <f>VLOOKUP(C149,'HVDC-CNI indicative allocations'!$A$2:$E$199,4,0)*'Indicative covered cost'!$B$1*1000</f>
        <v>21.182551686989239</v>
      </c>
      <c r="E149" s="23">
        <f>VLOOKUP(C149,'HVDC-CNI indicative allocations'!$A$2:$E$199,5,0)*'Indicative covered cost'!$B$1*1000</f>
        <v>0</v>
      </c>
      <c r="F149" s="23">
        <f>VLOOKUP(C149,'WRK Ring indicative allocations'!$A$3:$C$200,2,0)*('Indicative covered cost'!$B$2)*1000</f>
        <v>4.1215509185577393</v>
      </c>
      <c r="G149" s="23">
        <f>VLOOKUP(C149,'WRK Ring indicative allocations'!$A$3:$C$200,3,0)*('Indicative covered cost'!$B$2)*1000</f>
        <v>0</v>
      </c>
      <c r="H149" s="24">
        <f>IFERROR((D149+F149)*10^6/VLOOKUP(C149,'Intra-regional allocators'!A150:E347,4,0),0)</f>
        <v>0.36920456392108791</v>
      </c>
      <c r="I149" s="25">
        <f>IFERROR((D149+F149)*10^3/VLOOKUP(C149,'Gross AMD'!$C$3:$D$204,2,0),0)</f>
        <v>1.2559332718061313</v>
      </c>
    </row>
    <row r="150" spans="1:9" x14ac:dyDescent="0.25">
      <c r="A150" t="s">
        <v>180</v>
      </c>
      <c r="B150" t="s">
        <v>187</v>
      </c>
      <c r="C150" t="str">
        <f t="shared" si="2"/>
        <v>UNETTKR</v>
      </c>
      <c r="D150" s="23">
        <f>VLOOKUP(C150,'HVDC-CNI indicative allocations'!$A$2:$E$199,4,0)*'Indicative covered cost'!$B$1*1000</f>
        <v>122.3107689726892</v>
      </c>
      <c r="E150" s="23">
        <f>VLOOKUP(C150,'HVDC-CNI indicative allocations'!$A$2:$E$199,5,0)*'Indicative covered cost'!$B$1*1000</f>
        <v>0</v>
      </c>
      <c r="F150" s="23">
        <f>VLOOKUP(C150,'WRK Ring indicative allocations'!$A$3:$C$200,2,0)*('Indicative covered cost'!$B$2)*1000</f>
        <v>24.2845890019229</v>
      </c>
      <c r="G150" s="23">
        <f>VLOOKUP(C150,'WRK Ring indicative allocations'!$A$3:$C$200,3,0)*('Indicative covered cost'!$B$2)*1000</f>
        <v>0</v>
      </c>
      <c r="H150" s="24">
        <f>IFERROR((D150+F150)*10^6/VLOOKUP(C150,'Intra-regional allocators'!A151:E348,4,0),0)</f>
        <v>0.37043321211375552</v>
      </c>
      <c r="I150" s="25">
        <f>IFERROR((D150+F150)*10^3/VLOOKUP(C150,'Gross AMD'!$C$3:$D$204,2,0),0)</f>
        <v>1.5008372348264527</v>
      </c>
    </row>
    <row r="151" spans="1:9" x14ac:dyDescent="0.25">
      <c r="A151" t="s">
        <v>180</v>
      </c>
      <c r="B151" t="s">
        <v>188</v>
      </c>
      <c r="C151" t="str">
        <f t="shared" si="2"/>
        <v>UNETUHT</v>
      </c>
      <c r="D151" s="23">
        <f>VLOOKUP(C151,'HVDC-CNI indicative allocations'!$A$2:$E$199,4,0)*'Indicative covered cost'!$B$1*1000</f>
        <v>39.372944705062331</v>
      </c>
      <c r="E151" s="23">
        <f>VLOOKUP(C151,'HVDC-CNI indicative allocations'!$A$2:$E$199,5,0)*'Indicative covered cost'!$B$1*1000</f>
        <v>0</v>
      </c>
      <c r="F151" s="23">
        <f>VLOOKUP(C151,'WRK Ring indicative allocations'!$A$3:$C$200,2,0)*('Indicative covered cost'!$B$2)*1000</f>
        <v>7.8331928101990638</v>
      </c>
      <c r="G151" s="23">
        <f>VLOOKUP(C151,'WRK Ring indicative allocations'!$A$3:$C$200,3,0)*('Indicative covered cost'!$B$2)*1000</f>
        <v>0</v>
      </c>
      <c r="H151" s="24">
        <f>IFERROR((D151+F151)*10^6/VLOOKUP(C151,'Intra-regional allocators'!A152:E349,4,0),0)</f>
        <v>0.37055695250477222</v>
      </c>
      <c r="I151" s="25">
        <f>IFERROR((D151+F151)*10^3/VLOOKUP(C151,'Gross AMD'!$C$3:$D$204,2,0),0)</f>
        <v>1.5271489791654649</v>
      </c>
    </row>
    <row r="152" spans="1:9" x14ac:dyDescent="0.25">
      <c r="A152" t="s">
        <v>180</v>
      </c>
      <c r="B152" t="s">
        <v>189</v>
      </c>
      <c r="C152" t="str">
        <f t="shared" si="2"/>
        <v>UNETWIL</v>
      </c>
      <c r="D152" s="23">
        <f>VLOOKUP(C152,'HVDC-CNI indicative allocations'!$A$2:$E$199,4,0)*'Indicative covered cost'!$B$1*1000</f>
        <v>23.062947718855376</v>
      </c>
      <c r="E152" s="23">
        <f>VLOOKUP(C152,'HVDC-CNI indicative allocations'!$A$2:$E$199,5,0)*'Indicative covered cost'!$B$1*1000</f>
        <v>0</v>
      </c>
      <c r="F152" s="23">
        <f>VLOOKUP(C152,'WRK Ring indicative allocations'!$A$3:$C$200,2,0)*('Indicative covered cost'!$B$2)*1000</f>
        <v>5.6474560336256756</v>
      </c>
      <c r="G152" s="23">
        <f>VLOOKUP(C152,'WRK Ring indicative allocations'!$A$3:$C$200,3,0)*('Indicative covered cost'!$B$2)*1000</f>
        <v>4.7726343160190394</v>
      </c>
      <c r="H152" s="24">
        <f>IFERROR((D152+F152)*10^6/VLOOKUP(C152,'Intra-regional allocators'!A153:E350,4,0),0)</f>
        <v>0.38475022392832997</v>
      </c>
      <c r="I152" s="25">
        <f>IFERROR((D152+F152)*10^3/VLOOKUP(C152,'Gross AMD'!$C$3:$D$204,2,0),0)</f>
        <v>0.55754486415110716</v>
      </c>
    </row>
    <row r="153" spans="1:9" x14ac:dyDescent="0.25">
      <c r="A153" t="s">
        <v>190</v>
      </c>
      <c r="B153" t="s">
        <v>191</v>
      </c>
      <c r="C153" t="str">
        <f t="shared" si="2"/>
        <v>UNISFHL</v>
      </c>
      <c r="D153" s="23">
        <f>VLOOKUP(C153,'HVDC-CNI indicative allocations'!$A$2:$E$199,4,0)*'Indicative covered cost'!$B$1*1000</f>
        <v>314.206382112276</v>
      </c>
      <c r="E153" s="23">
        <f>VLOOKUP(C153,'HVDC-CNI indicative allocations'!$A$2:$E$199,5,0)*'Indicative covered cost'!$B$1*1000</f>
        <v>0</v>
      </c>
      <c r="F153" s="23">
        <f>VLOOKUP(C153,'WRK Ring indicative allocations'!$A$3:$C$200,2,0)*('Indicative covered cost'!$B$2)*1000</f>
        <v>12.147076316674209</v>
      </c>
      <c r="G153" s="23">
        <f>VLOOKUP(C153,'WRK Ring indicative allocations'!$A$3:$C$200,3,0)*('Indicative covered cost'!$B$2)*1000</f>
        <v>0</v>
      </c>
      <c r="H153" s="24">
        <f>IFERROR((D153+F153)*10^6/VLOOKUP(C153,'Intra-regional allocators'!A154:E351,4,0),0)</f>
        <v>1.1987218540224529</v>
      </c>
      <c r="I153" s="25">
        <f>IFERROR((D153+F153)*10^3/VLOOKUP(C153,'Gross AMD'!$C$3:$D$204,2,0),0)</f>
        <v>5.6202236884851509</v>
      </c>
    </row>
    <row r="154" spans="1:9" x14ac:dyDescent="0.25">
      <c r="A154" t="s">
        <v>190</v>
      </c>
      <c r="B154" t="s">
        <v>192</v>
      </c>
      <c r="C154" t="str">
        <f t="shared" si="2"/>
        <v>UNISOWH</v>
      </c>
      <c r="D154" s="23">
        <f>VLOOKUP(C154,'HVDC-CNI indicative allocations'!$A$2:$E$199,4,0)*'Indicative covered cost'!$B$1*1000</f>
        <v>64.050018967319957</v>
      </c>
      <c r="E154" s="23">
        <f>VLOOKUP(C154,'HVDC-CNI indicative allocations'!$A$2:$E$199,5,0)*'Indicative covered cost'!$B$1*1000</f>
        <v>0</v>
      </c>
      <c r="F154" s="23">
        <f>VLOOKUP(C154,'WRK Ring indicative allocations'!$A$3:$C$200,2,0)*('Indicative covered cost'!$B$2)*1000</f>
        <v>0.46046755359657182</v>
      </c>
      <c r="G154" s="23">
        <f>VLOOKUP(C154,'WRK Ring indicative allocations'!$A$3:$C$200,3,0)*('Indicative covered cost'!$B$2)*1000</f>
        <v>0</v>
      </c>
      <c r="H154" s="24">
        <f>IFERROR((D154+F154)*10^6/VLOOKUP(C154,'Intra-regional allocators'!A155:E352,4,0),0)</f>
        <v>1.1624017640688848</v>
      </c>
      <c r="I154" s="25">
        <f>IFERROR((D154+F154)*10^3/VLOOKUP(C154,'Gross AMD'!$C$3:$D$204,2,0),0)</f>
        <v>4.7515758089887328</v>
      </c>
    </row>
    <row r="155" spans="1:9" x14ac:dyDescent="0.25">
      <c r="A155" t="s">
        <v>190</v>
      </c>
      <c r="B155" t="s">
        <v>193</v>
      </c>
      <c r="C155" t="str">
        <f t="shared" si="2"/>
        <v>UNISRDF</v>
      </c>
      <c r="D155" s="23">
        <f>VLOOKUP(C155,'HVDC-CNI indicative allocations'!$A$2:$E$199,4,0)*'Indicative covered cost'!$B$1*1000</f>
        <v>317.75772981884836</v>
      </c>
      <c r="E155" s="23">
        <f>VLOOKUP(C155,'HVDC-CNI indicative allocations'!$A$2:$E$199,5,0)*'Indicative covered cost'!$B$1*1000</f>
        <v>0</v>
      </c>
      <c r="F155" s="23">
        <f>VLOOKUP(C155,'WRK Ring indicative allocations'!$A$3:$C$200,2,0)*('Indicative covered cost'!$B$2)*1000</f>
        <v>12.09307306805974</v>
      </c>
      <c r="G155" s="23">
        <f>VLOOKUP(C155,'WRK Ring indicative allocations'!$A$3:$C$200,3,0)*('Indicative covered cost'!$B$2)*1000</f>
        <v>0</v>
      </c>
      <c r="H155" s="24">
        <f>IFERROR((D155+F155)*10^6/VLOOKUP(C155,'Intra-regional allocators'!A156:E353,4,0),0)</f>
        <v>1.1980270590716366</v>
      </c>
      <c r="I155" s="25">
        <f>IFERROR((D155+F155)*10^3/VLOOKUP(C155,'Gross AMD'!$C$3:$D$204,2,0),0)</f>
        <v>4.6637232531754291</v>
      </c>
    </row>
    <row r="156" spans="1:9" x14ac:dyDescent="0.25">
      <c r="A156" t="s">
        <v>190</v>
      </c>
      <c r="B156" t="s">
        <v>194</v>
      </c>
      <c r="C156" t="str">
        <f t="shared" si="2"/>
        <v>UNISROT</v>
      </c>
      <c r="D156" s="23">
        <f>VLOOKUP(C156,'HVDC-CNI indicative allocations'!$A$2:$E$199,4,0)*'Indicative covered cost'!$B$1*1000</f>
        <v>267.04085728258622</v>
      </c>
      <c r="E156" s="23">
        <f>VLOOKUP(C156,'HVDC-CNI indicative allocations'!$A$2:$E$199,5,0)*'Indicative covered cost'!$B$1*1000</f>
        <v>0</v>
      </c>
      <c r="F156" s="23">
        <f>VLOOKUP(C156,'WRK Ring indicative allocations'!$A$3:$C$200,2,0)*('Indicative covered cost'!$B$2)*1000</f>
        <v>1.8428448833633739</v>
      </c>
      <c r="G156" s="23">
        <f>VLOOKUP(C156,'WRK Ring indicative allocations'!$A$3:$C$200,3,0)*('Indicative covered cost'!$B$2)*1000</f>
        <v>3.8479396238895287E-5</v>
      </c>
      <c r="H156" s="24">
        <f>IFERROR((D156+F156)*10^6/VLOOKUP(C156,'Intra-regional allocators'!A157:E354,4,0),0)</f>
        <v>1.162069148681167</v>
      </c>
      <c r="I156" s="25">
        <f>IFERROR((D156+F156)*10^3/VLOOKUP(C156,'Gross AMD'!$C$3:$D$204,2,0),0)</f>
        <v>3.7663819210918432</v>
      </c>
    </row>
    <row r="157" spans="1:9" x14ac:dyDescent="0.25">
      <c r="A157" t="s">
        <v>190</v>
      </c>
      <c r="B157" t="s">
        <v>195</v>
      </c>
      <c r="C157" t="str">
        <f t="shared" si="2"/>
        <v>UNISTRK</v>
      </c>
      <c r="D157" s="23">
        <f>VLOOKUP(C157,'HVDC-CNI indicative allocations'!$A$2:$E$199,4,0)*'Indicative covered cost'!$B$1*1000</f>
        <v>40.239903006641413</v>
      </c>
      <c r="E157" s="23">
        <f>VLOOKUP(C157,'HVDC-CNI indicative allocations'!$A$2:$E$199,5,0)*'Indicative covered cost'!$B$1*1000</f>
        <v>0</v>
      </c>
      <c r="F157" s="23">
        <f>VLOOKUP(C157,'WRK Ring indicative allocations'!$A$3:$C$200,2,0)*('Indicative covered cost'!$B$2)*1000</f>
        <v>0.29455864046990304</v>
      </c>
      <c r="G157" s="23">
        <f>VLOOKUP(C157,'WRK Ring indicative allocations'!$A$3:$C$200,3,0)*('Indicative covered cost'!$B$2)*1000</f>
        <v>0</v>
      </c>
      <c r="H157" s="24">
        <f>IFERROR((D157+F157)*10^6/VLOOKUP(C157,'Intra-regional allocators'!A158:E355,4,0),0)</f>
        <v>1.1625528092966668</v>
      </c>
      <c r="I157" s="25">
        <f>IFERROR((D157+F157)*10^3/VLOOKUP(C157,'Gross AMD'!$C$3:$D$204,2,0),0)</f>
        <v>4.5563972265582269</v>
      </c>
    </row>
    <row r="158" spans="1:9" x14ac:dyDescent="0.25">
      <c r="A158" t="s">
        <v>190</v>
      </c>
      <c r="B158" t="s">
        <v>49</v>
      </c>
      <c r="C158" t="str">
        <f t="shared" si="2"/>
        <v>UNISWRK</v>
      </c>
      <c r="D158" s="23">
        <f>VLOOKUP(C158,'HVDC-CNI indicative allocations'!$A$2:$E$199,4,0)*'Indicative covered cost'!$B$1*1000</f>
        <v>0</v>
      </c>
      <c r="E158" s="23">
        <f>VLOOKUP(C158,'HVDC-CNI indicative allocations'!$A$2:$E$199,5,0)*'Indicative covered cost'!$B$1*1000</f>
        <v>0</v>
      </c>
      <c r="F158" s="23">
        <f>VLOOKUP(C158,'WRK Ring indicative allocations'!$A$3:$C$200,2,0)*('Indicative covered cost'!$B$2)*1000</f>
        <v>0.44808698925838603</v>
      </c>
      <c r="G158" s="23">
        <f>VLOOKUP(C158,'WRK Ring indicative allocations'!$A$3:$C$200,3,0)*('Indicative covered cost'!$B$2)*1000</f>
        <v>9.9939212081264479</v>
      </c>
      <c r="H158" s="24">
        <f>IFERROR((D158+F158)*10^6/VLOOKUP(C158,'Intra-regional allocators'!A159:E356,4,0),0)</f>
        <v>0.42828489453179291</v>
      </c>
      <c r="I158" s="25">
        <f>IFERROR((D158+F158)*10^3/VLOOKUP(C158,'Gross AMD'!$C$3:$D$204,2,0),0)</f>
        <v>9.0295608208853205E-3</v>
      </c>
    </row>
    <row r="159" spans="1:9" x14ac:dyDescent="0.25">
      <c r="A159" t="s">
        <v>190</v>
      </c>
      <c r="B159" t="s">
        <v>196</v>
      </c>
      <c r="C159" t="str">
        <f t="shared" si="2"/>
        <v>UNISWTU</v>
      </c>
      <c r="D159" s="23">
        <f>VLOOKUP(C159,'HVDC-CNI indicative allocations'!$A$2:$E$199,4,0)*'Indicative covered cost'!$B$1*1000</f>
        <v>491.23523080097243</v>
      </c>
      <c r="E159" s="23">
        <f>VLOOKUP(C159,'HVDC-CNI indicative allocations'!$A$2:$E$199,5,0)*'Indicative covered cost'!$B$1*1000</f>
        <v>0</v>
      </c>
      <c r="F159" s="23">
        <f>VLOOKUP(C159,'WRK Ring indicative allocations'!$A$3:$C$200,2,0)*('Indicative covered cost'!$B$2)*1000</f>
        <v>34.528746976316448</v>
      </c>
      <c r="G159" s="23">
        <f>VLOOKUP(C159,'WRK Ring indicative allocations'!$A$3:$C$200,3,0)*('Indicative covered cost'!$B$2)*1000</f>
        <v>0</v>
      </c>
      <c r="H159" s="24">
        <f>IFERROR((D159+F159)*10^6/VLOOKUP(C159,'Intra-regional allocators'!A160:E357,4,0),0)</f>
        <v>1.23522629169121</v>
      </c>
      <c r="I159" s="25">
        <f>IFERROR((D159+F159)*10^3/VLOOKUP(C159,'Gross AMD'!$C$3:$D$204,2,0),0)</f>
        <v>5.7752830267555488</v>
      </c>
    </row>
    <row r="160" spans="1:9" x14ac:dyDescent="0.25">
      <c r="A160" t="s">
        <v>197</v>
      </c>
      <c r="B160" t="s">
        <v>198</v>
      </c>
      <c r="C160" t="str">
        <f t="shared" si="2"/>
        <v>VECTALB</v>
      </c>
      <c r="D160" s="23">
        <f>VLOOKUP(C160,'HVDC-CNI indicative allocations'!$A$2:$E$199,4,0)*'Indicative covered cost'!$B$1*1000</f>
        <v>1056.5771397125727</v>
      </c>
      <c r="E160" s="23">
        <f>VLOOKUP(C160,'HVDC-CNI indicative allocations'!$A$2:$E$199,5,0)*'Indicative covered cost'!$B$1*1000</f>
        <v>0</v>
      </c>
      <c r="F160" s="23">
        <f>VLOOKUP(C160,'WRK Ring indicative allocations'!$A$3:$C$200,2,0)*('Indicative covered cost'!$B$2)*1000</f>
        <v>73.868416478783615</v>
      </c>
      <c r="G160" s="23">
        <f>VLOOKUP(C160,'WRK Ring indicative allocations'!$A$3:$C$200,3,0)*('Indicative covered cost'!$B$2)*1000</f>
        <v>0</v>
      </c>
      <c r="H160" s="24">
        <f>IFERROR((D160+F160)*10^6/VLOOKUP(C160,'Intra-regional allocators'!A161:E358,4,0),0)</f>
        <v>1.234791544268844</v>
      </c>
      <c r="I160" s="25">
        <f>IFERROR((D160+F160)*10^3/VLOOKUP(C160,'Gross AMD'!$C$3:$D$204,2,0),0)</f>
        <v>4.6489105029341209</v>
      </c>
    </row>
    <row r="161" spans="1:9" x14ac:dyDescent="0.25">
      <c r="A161" t="s">
        <v>197</v>
      </c>
      <c r="B161" t="s">
        <v>199</v>
      </c>
      <c r="C161" t="str">
        <f t="shared" si="2"/>
        <v>VECTHEN</v>
      </c>
      <c r="D161" s="23">
        <f>VLOOKUP(C161,'HVDC-CNI indicative allocations'!$A$2:$E$199,4,0)*'Indicative covered cost'!$B$1*1000</f>
        <v>552.45792686902655</v>
      </c>
      <c r="E161" s="23">
        <f>VLOOKUP(C161,'HVDC-CNI indicative allocations'!$A$2:$E$199,5,0)*'Indicative covered cost'!$B$1*1000</f>
        <v>0</v>
      </c>
      <c r="F161" s="23">
        <f>VLOOKUP(C161,'WRK Ring indicative allocations'!$A$3:$C$200,2,0)*('Indicative covered cost'!$B$2)*1000</f>
        <v>33.657592610599586</v>
      </c>
      <c r="G161" s="23">
        <f>VLOOKUP(C161,'WRK Ring indicative allocations'!$A$3:$C$200,3,0)*('Indicative covered cost'!$B$2)*1000</f>
        <v>0</v>
      </c>
      <c r="H161" s="24">
        <f>IFERROR((D161+F161)*10^6/VLOOKUP(C161,'Intra-regional allocators'!A162:E359,4,0),0)</f>
        <v>1.2244166241589052</v>
      </c>
      <c r="I161" s="25">
        <f>IFERROR((D161+F161)*10^3/VLOOKUP(C161,'Gross AMD'!$C$3:$D$204,2,0),0)</f>
        <v>4.7092869847237795</v>
      </c>
    </row>
    <row r="162" spans="1:9" x14ac:dyDescent="0.25">
      <c r="A162" t="s">
        <v>197</v>
      </c>
      <c r="B162" t="s">
        <v>200</v>
      </c>
      <c r="C162" t="str">
        <f t="shared" si="2"/>
        <v>VECTHEP</v>
      </c>
      <c r="D162" s="23">
        <f>VLOOKUP(C162,'HVDC-CNI indicative allocations'!$A$2:$E$199,4,0)*'Indicative covered cost'!$B$1*1000</f>
        <v>722.58722011237774</v>
      </c>
      <c r="E162" s="23">
        <f>VLOOKUP(C162,'HVDC-CNI indicative allocations'!$A$2:$E$199,5,0)*'Indicative covered cost'!$B$1*1000</f>
        <v>0</v>
      </c>
      <c r="F162" s="23">
        <f>VLOOKUP(C162,'WRK Ring indicative allocations'!$A$3:$C$200,2,0)*('Indicative covered cost'!$B$2)*1000</f>
        <v>61.738531492680188</v>
      </c>
      <c r="G162" s="23">
        <f>VLOOKUP(C162,'WRK Ring indicative allocations'!$A$3:$C$200,3,0)*('Indicative covered cost'!$B$2)*1000</f>
        <v>0</v>
      </c>
      <c r="H162" s="24">
        <f>IFERROR((D162+F162)*10^6/VLOOKUP(C162,'Intra-regional allocators'!A163:E360,4,0),0)</f>
        <v>1.2527124796532989</v>
      </c>
      <c r="I162" s="25">
        <f>IFERROR((D162+F162)*10^3/VLOOKUP(C162,'Gross AMD'!$C$3:$D$204,2,0),0)</f>
        <v>5.3912774111505088</v>
      </c>
    </row>
    <row r="163" spans="1:9" x14ac:dyDescent="0.25">
      <c r="A163" t="s">
        <v>197</v>
      </c>
      <c r="B163" t="s">
        <v>201</v>
      </c>
      <c r="C163" t="str">
        <f t="shared" si="2"/>
        <v>VECTHOB</v>
      </c>
      <c r="D163" s="23">
        <f>VLOOKUP(C163,'HVDC-CNI indicative allocations'!$A$2:$E$199,4,0)*'Indicative covered cost'!$B$1*1000</f>
        <v>262.85698842068166</v>
      </c>
      <c r="E163" s="23">
        <f>VLOOKUP(C163,'HVDC-CNI indicative allocations'!$A$2:$E$199,5,0)*'Indicative covered cost'!$B$1*1000</f>
        <v>0</v>
      </c>
      <c r="F163" s="23">
        <f>VLOOKUP(C163,'WRK Ring indicative allocations'!$A$3:$C$200,2,0)*('Indicative covered cost'!$B$2)*1000</f>
        <v>25.144527469118671</v>
      </c>
      <c r="G163" s="23">
        <f>VLOOKUP(C163,'WRK Ring indicative allocations'!$A$3:$C$200,3,0)*('Indicative covered cost'!$B$2)*1000</f>
        <v>0</v>
      </c>
      <c r="H163" s="24">
        <f>IFERROR((D163+F163)*10^6/VLOOKUP(C163,'Intra-regional allocators'!A164:E361,4,0),0)</f>
        <v>1.2645047109467795</v>
      </c>
      <c r="I163" s="25">
        <f>IFERROR((D163+F163)*10^3/VLOOKUP(C163,'Gross AMD'!$C$3:$D$204,2,0),0)</f>
        <v>3.3696129828144792</v>
      </c>
    </row>
    <row r="164" spans="1:9" x14ac:dyDescent="0.25">
      <c r="A164" t="s">
        <v>197</v>
      </c>
      <c r="B164" t="s">
        <v>202</v>
      </c>
      <c r="C164" t="str">
        <f t="shared" si="2"/>
        <v>VECTLFD</v>
      </c>
      <c r="D164" s="23">
        <f>VLOOKUP(C164,'HVDC-CNI indicative allocations'!$A$2:$E$199,4,0)*'Indicative covered cost'!$B$1*1000</f>
        <v>67.103398198748124</v>
      </c>
      <c r="E164" s="23">
        <f>VLOOKUP(C164,'HVDC-CNI indicative allocations'!$A$2:$E$199,5,0)*'Indicative covered cost'!$B$1*1000</f>
        <v>0</v>
      </c>
      <c r="F164" s="23">
        <f>VLOOKUP(C164,'WRK Ring indicative allocations'!$A$3:$C$200,2,0)*('Indicative covered cost'!$B$2)*1000</f>
        <v>0.55581101257848831</v>
      </c>
      <c r="G164" s="23">
        <f>VLOOKUP(C164,'WRK Ring indicative allocations'!$A$3:$C$200,3,0)*('Indicative covered cost'!$B$2)*1000</f>
        <v>0</v>
      </c>
      <c r="H164" s="24">
        <f>IFERROR((D164+F164)*10^6/VLOOKUP(C164,'Intra-regional allocators'!A165:E362,4,0),0)</f>
        <v>1.1636640282943969</v>
      </c>
      <c r="I164" s="25">
        <f>IFERROR((D164+F164)*10^3/VLOOKUP(C164,'Gross AMD'!$C$3:$D$204,2,0),0)</f>
        <v>4.9724282905613855</v>
      </c>
    </row>
    <row r="165" spans="1:9" x14ac:dyDescent="0.25">
      <c r="A165" t="s">
        <v>197</v>
      </c>
      <c r="B165" t="s">
        <v>203</v>
      </c>
      <c r="C165" t="str">
        <f t="shared" si="2"/>
        <v>VECTMNG</v>
      </c>
      <c r="D165" s="23">
        <f>VLOOKUP(C165,'HVDC-CNI indicative allocations'!$A$2:$E$199,4,0)*'Indicative covered cost'!$B$1*1000</f>
        <v>750.68768448021069</v>
      </c>
      <c r="E165" s="23">
        <f>VLOOKUP(C165,'HVDC-CNI indicative allocations'!$A$2:$E$199,5,0)*'Indicative covered cost'!$B$1*1000</f>
        <v>0</v>
      </c>
      <c r="F165" s="23">
        <f>VLOOKUP(C165,'WRK Ring indicative allocations'!$A$3:$C$200,2,0)*('Indicative covered cost'!$B$2)*1000</f>
        <v>61.768188449711765</v>
      </c>
      <c r="G165" s="23">
        <f>VLOOKUP(C165,'WRK Ring indicative allocations'!$A$3:$C$200,3,0)*('Indicative covered cost'!$B$2)*1000</f>
        <v>0</v>
      </c>
      <c r="H165" s="24">
        <f>IFERROR((D165+F165)*10^6/VLOOKUP(C165,'Intra-regional allocators'!A166:E363,4,0),0)</f>
        <v>1.2490668924030635</v>
      </c>
      <c r="I165" s="25">
        <f>IFERROR((D165+F165)*10^3/VLOOKUP(C165,'Gross AMD'!$C$3:$D$204,2,0),0)</f>
        <v>6.7505054099463111</v>
      </c>
    </row>
    <row r="166" spans="1:9" x14ac:dyDescent="0.25">
      <c r="A166" t="s">
        <v>197</v>
      </c>
      <c r="B166" t="s">
        <v>204</v>
      </c>
      <c r="C166" t="str">
        <f t="shared" si="2"/>
        <v>VECTOTA</v>
      </c>
      <c r="D166" s="23">
        <f>VLOOKUP(C166,'HVDC-CNI indicative allocations'!$A$2:$E$199,4,0)*'Indicative covered cost'!$B$1*1000</f>
        <v>353.97190977512645</v>
      </c>
      <c r="E166" s="23">
        <f>VLOOKUP(C166,'HVDC-CNI indicative allocations'!$A$2:$E$199,5,0)*'Indicative covered cost'!$B$1*1000</f>
        <v>0</v>
      </c>
      <c r="F166" s="23">
        <f>VLOOKUP(C166,'WRK Ring indicative allocations'!$A$3:$C$200,2,0)*('Indicative covered cost'!$B$2)*1000</f>
        <v>21.634650694851917</v>
      </c>
      <c r="G166" s="23">
        <f>VLOOKUP(C166,'WRK Ring indicative allocations'!$A$3:$C$200,3,0)*('Indicative covered cost'!$B$2)*1000</f>
        <v>0</v>
      </c>
      <c r="H166" s="24">
        <f>IFERROR((D166+F166)*10^6/VLOOKUP(C166,'Intra-regional allocators'!A167:E364,4,0),0)</f>
        <v>1.2246432018867288</v>
      </c>
      <c r="I166" s="25">
        <f>IFERROR((D166+F166)*10^3/VLOOKUP(C166,'Gross AMD'!$C$3:$D$204,2,0),0)</f>
        <v>6.0809860380740473</v>
      </c>
    </row>
    <row r="167" spans="1:9" x14ac:dyDescent="0.25">
      <c r="A167" t="s">
        <v>197</v>
      </c>
      <c r="B167" t="s">
        <v>205</v>
      </c>
      <c r="C167" t="str">
        <f t="shared" si="2"/>
        <v>VECTPAK</v>
      </c>
      <c r="D167" s="23">
        <f>VLOOKUP(C167,'HVDC-CNI indicative allocations'!$A$2:$E$199,4,0)*'Indicative covered cost'!$B$1*1000</f>
        <v>711.29020311115289</v>
      </c>
      <c r="E167" s="23">
        <f>VLOOKUP(C167,'HVDC-CNI indicative allocations'!$A$2:$E$199,5,0)*'Indicative covered cost'!$B$1*1000</f>
        <v>0</v>
      </c>
      <c r="F167" s="23">
        <f>VLOOKUP(C167,'WRK Ring indicative allocations'!$A$3:$C$200,2,0)*('Indicative covered cost'!$B$2)*1000</f>
        <v>44.407632168776864</v>
      </c>
      <c r="G167" s="23">
        <f>VLOOKUP(C167,'WRK Ring indicative allocations'!$A$3:$C$200,3,0)*('Indicative covered cost'!$B$2)*1000</f>
        <v>0</v>
      </c>
      <c r="H167" s="24">
        <f>IFERROR((D167+F167)*10^6/VLOOKUP(C167,'Intra-regional allocators'!A168:E365,4,0),0)</f>
        <v>1.2261583415143842</v>
      </c>
      <c r="I167" s="25">
        <f>IFERROR((D167+F167)*10^3/VLOOKUP(C167,'Gross AMD'!$C$3:$D$204,2,0),0)</f>
        <v>5.3006424885907855</v>
      </c>
    </row>
    <row r="168" spans="1:9" x14ac:dyDescent="0.25">
      <c r="A168" t="s">
        <v>197</v>
      </c>
      <c r="B168" t="s">
        <v>163</v>
      </c>
      <c r="C168" t="str">
        <f t="shared" si="2"/>
        <v>VECTPEN</v>
      </c>
      <c r="D168" s="23">
        <f>VLOOKUP(C168,'HVDC-CNI indicative allocations'!$A$2:$E$199,4,0)*'Indicative covered cost'!$B$1*1000</f>
        <v>2526.6931919077724</v>
      </c>
      <c r="E168" s="23">
        <f>VLOOKUP(C168,'HVDC-CNI indicative allocations'!$A$2:$E$199,5,0)*'Indicative covered cost'!$B$1*1000</f>
        <v>0</v>
      </c>
      <c r="F168" s="23">
        <f>VLOOKUP(C168,'WRK Ring indicative allocations'!$A$3:$C$200,2,0)*('Indicative covered cost'!$B$2)*1000</f>
        <v>156.34527795483007</v>
      </c>
      <c r="G168" s="23">
        <f>VLOOKUP(C168,'WRK Ring indicative allocations'!$A$3:$C$200,3,0)*('Indicative covered cost'!$B$2)*1000</f>
        <v>0</v>
      </c>
      <c r="H168" s="24">
        <f>IFERROR((D168+F168)*10^6/VLOOKUP(C168,'Intra-regional allocators'!A169:E366,4,0),0)</f>
        <v>1.2255177205324561</v>
      </c>
      <c r="I168" s="25">
        <f>IFERROR((D168+F168)*10^3/VLOOKUP(C168,'Gross AMD'!$C$3:$D$204,2,0),0)</f>
        <v>5.8999696770520149</v>
      </c>
    </row>
    <row r="169" spans="1:9" x14ac:dyDescent="0.25">
      <c r="A169" t="s">
        <v>197</v>
      </c>
      <c r="B169" t="s">
        <v>206</v>
      </c>
      <c r="C169" t="str">
        <f t="shared" si="2"/>
        <v>VECTROS</v>
      </c>
      <c r="D169" s="23">
        <f>VLOOKUP(C169,'HVDC-CNI indicative allocations'!$A$2:$E$199,4,0)*'Indicative covered cost'!$B$1*1000</f>
        <v>814.13714245173196</v>
      </c>
      <c r="E169" s="23">
        <f>VLOOKUP(C169,'HVDC-CNI indicative allocations'!$A$2:$E$199,5,0)*'Indicative covered cost'!$B$1*1000</f>
        <v>0</v>
      </c>
      <c r="F169" s="23">
        <f>VLOOKUP(C169,'WRK Ring indicative allocations'!$A$3:$C$200,2,0)*('Indicative covered cost'!$B$2)*1000</f>
        <v>67.741790332195677</v>
      </c>
      <c r="G169" s="23">
        <f>VLOOKUP(C169,'WRK Ring indicative allocations'!$A$3:$C$200,3,0)*('Indicative covered cost'!$B$2)*1000</f>
        <v>0</v>
      </c>
      <c r="H169" s="24">
        <f>IFERROR((D169+F169)*10^6/VLOOKUP(C169,'Intra-regional allocators'!A170:E367,4,0),0)</f>
        <v>1.2501341102225203</v>
      </c>
      <c r="I169" s="25">
        <f>IFERROR((D169+F169)*10^3/VLOOKUP(C169,'Gross AMD'!$C$3:$D$204,2,0),0)</f>
        <v>4.8082397636940204</v>
      </c>
    </row>
    <row r="170" spans="1:9" x14ac:dyDescent="0.25">
      <c r="A170" t="s">
        <v>197</v>
      </c>
      <c r="B170" t="s">
        <v>207</v>
      </c>
      <c r="C170" t="str">
        <f t="shared" si="2"/>
        <v>VECTSVL</v>
      </c>
      <c r="D170" s="23">
        <f>VLOOKUP(C170,'HVDC-CNI indicative allocations'!$A$2:$E$199,4,0)*'Indicative covered cost'!$B$1*1000</f>
        <v>382.99803904361028</v>
      </c>
      <c r="E170" s="23">
        <f>VLOOKUP(C170,'HVDC-CNI indicative allocations'!$A$2:$E$199,5,0)*'Indicative covered cost'!$B$1*1000</f>
        <v>0</v>
      </c>
      <c r="F170" s="23">
        <f>VLOOKUP(C170,'WRK Ring indicative allocations'!$A$3:$C$200,2,0)*('Indicative covered cost'!$B$2)*1000</f>
        <v>24.623571778721288</v>
      </c>
      <c r="G170" s="23">
        <f>VLOOKUP(C170,'WRK Ring indicative allocations'!$A$3:$C$200,3,0)*('Indicative covered cost'!$B$2)*1000</f>
        <v>0</v>
      </c>
      <c r="H170" s="24">
        <f>IFERROR((D170+F170)*10^6/VLOOKUP(C170,'Intra-regional allocators'!A171:E368,4,0),0)</f>
        <v>1.2283039722504381</v>
      </c>
      <c r="I170" s="25">
        <f>IFERROR((D170+F170)*10^3/VLOOKUP(C170,'Gross AMD'!$C$3:$D$204,2,0),0)</f>
        <v>4.2094363901172782</v>
      </c>
    </row>
    <row r="171" spans="1:9" x14ac:dyDescent="0.25">
      <c r="A171" t="s">
        <v>197</v>
      </c>
      <c r="B171" t="s">
        <v>208</v>
      </c>
      <c r="C171" t="str">
        <f t="shared" si="2"/>
        <v>VECTTAK</v>
      </c>
      <c r="D171" s="23">
        <f>VLOOKUP(C171,'HVDC-CNI indicative allocations'!$A$2:$E$199,4,0)*'Indicative covered cost'!$B$1*1000</f>
        <v>558.65841848329671</v>
      </c>
      <c r="E171" s="23">
        <f>VLOOKUP(C171,'HVDC-CNI indicative allocations'!$A$2:$E$199,5,0)*'Indicative covered cost'!$B$1*1000</f>
        <v>0</v>
      </c>
      <c r="F171" s="23">
        <f>VLOOKUP(C171,'WRK Ring indicative allocations'!$A$3:$C$200,2,0)*('Indicative covered cost'!$B$2)*1000</f>
        <v>35.634538390872194</v>
      </c>
      <c r="G171" s="23">
        <f>VLOOKUP(C171,'WRK Ring indicative allocations'!$A$3:$C$200,3,0)*('Indicative covered cost'!$B$2)*1000</f>
        <v>0</v>
      </c>
      <c r="H171" s="24">
        <f>IFERROR((D171+F171)*10^6/VLOOKUP(C171,'Intra-regional allocators'!A172:E369,4,0),0)</f>
        <v>1.2277203134549131</v>
      </c>
      <c r="I171" s="25">
        <f>IFERROR((D171+F171)*10^3/VLOOKUP(C171,'Gross AMD'!$C$3:$D$204,2,0),0)</f>
        <v>4.9381876752771241</v>
      </c>
    </row>
    <row r="172" spans="1:9" x14ac:dyDescent="0.25">
      <c r="A172" t="s">
        <v>197</v>
      </c>
      <c r="B172" t="s">
        <v>209</v>
      </c>
      <c r="C172" t="str">
        <f t="shared" si="2"/>
        <v>VECTWEL</v>
      </c>
      <c r="D172" s="23">
        <f>VLOOKUP(C172,'HVDC-CNI indicative allocations'!$A$2:$E$199,4,0)*'Indicative covered cost'!$B$1*1000</f>
        <v>184.67202217666696</v>
      </c>
      <c r="E172" s="23">
        <f>VLOOKUP(C172,'HVDC-CNI indicative allocations'!$A$2:$E$199,5,0)*'Indicative covered cost'!$B$1*1000</f>
        <v>0</v>
      </c>
      <c r="F172" s="23">
        <f>VLOOKUP(C172,'WRK Ring indicative allocations'!$A$3:$C$200,2,0)*('Indicative covered cost'!$B$2)*1000</f>
        <v>16.358210223618602</v>
      </c>
      <c r="G172" s="23">
        <f>VLOOKUP(C172,'WRK Ring indicative allocations'!$A$3:$C$200,3,0)*('Indicative covered cost'!$B$2)*1000</f>
        <v>0</v>
      </c>
      <c r="H172" s="24">
        <f>IFERROR((D172+F172)*10^6/VLOOKUP(C172,'Intra-regional allocators'!A173:E370,4,0),0)</f>
        <v>1.256335048881986</v>
      </c>
      <c r="I172" s="25">
        <f>IFERROR((D172+F172)*10^3/VLOOKUP(C172,'Gross AMD'!$C$3:$D$204,2,0),0)</f>
        <v>5.6614662215151714</v>
      </c>
    </row>
    <row r="173" spans="1:9" x14ac:dyDescent="0.25">
      <c r="A173" t="s">
        <v>197</v>
      </c>
      <c r="B173" t="s">
        <v>210</v>
      </c>
      <c r="C173" t="str">
        <f t="shared" si="2"/>
        <v>VECTWIR</v>
      </c>
      <c r="D173" s="23">
        <f>VLOOKUP(C173,'HVDC-CNI indicative allocations'!$A$2:$E$199,4,0)*'Indicative covered cost'!$B$1*1000</f>
        <v>541.33976631882263</v>
      </c>
      <c r="E173" s="23">
        <f>VLOOKUP(C173,'HVDC-CNI indicative allocations'!$A$2:$E$199,5,0)*'Indicative covered cost'!$B$1*1000</f>
        <v>0</v>
      </c>
      <c r="F173" s="23">
        <f>VLOOKUP(C173,'WRK Ring indicative allocations'!$A$3:$C$200,2,0)*('Indicative covered cost'!$B$2)*1000</f>
        <v>46.615972598382172</v>
      </c>
      <c r="G173" s="23">
        <f>VLOOKUP(C173,'WRK Ring indicative allocations'!$A$3:$C$200,3,0)*('Indicative covered cost'!$B$2)*1000</f>
        <v>0</v>
      </c>
      <c r="H173" s="24">
        <f>IFERROR((D173+F173)*10^6/VLOOKUP(C173,'Intra-regional allocators'!A174:E371,4,0),0)</f>
        <v>1.2534872143317941</v>
      </c>
      <c r="I173" s="25">
        <f>IFERROR((D173+F173)*10^3/VLOOKUP(C173,'Gross AMD'!$C$3:$D$204,2,0),0)</f>
        <v>6.6888252542049917</v>
      </c>
    </row>
    <row r="174" spans="1:9" x14ac:dyDescent="0.25">
      <c r="A174" t="s">
        <v>197</v>
      </c>
      <c r="B174" t="s">
        <v>211</v>
      </c>
      <c r="C174" t="str">
        <f t="shared" si="2"/>
        <v>VECTWRD</v>
      </c>
      <c r="D174" s="23">
        <f>VLOOKUP(C174,'HVDC-CNI indicative allocations'!$A$2:$E$199,4,0)*'Indicative covered cost'!$B$1*1000</f>
        <v>333.38120600886737</v>
      </c>
      <c r="E174" s="23">
        <f>VLOOKUP(C174,'HVDC-CNI indicative allocations'!$A$2:$E$199,5,0)*'Indicative covered cost'!$B$1*1000</f>
        <v>0</v>
      </c>
      <c r="F174" s="23">
        <f>VLOOKUP(C174,'WRK Ring indicative allocations'!$A$3:$C$200,2,0)*('Indicative covered cost'!$B$2)*1000</f>
        <v>20.496307211080275</v>
      </c>
      <c r="G174" s="23">
        <f>VLOOKUP(C174,'WRK Ring indicative allocations'!$A$3:$C$200,3,0)*('Indicative covered cost'!$B$2)*1000</f>
        <v>0</v>
      </c>
      <c r="H174" s="24">
        <f>IFERROR((D174+F174)*10^6/VLOOKUP(C174,'Intra-regional allocators'!A175:E372,4,0),0)</f>
        <v>1.2250591523073477</v>
      </c>
      <c r="I174" s="25">
        <f>IFERROR((D174+F174)*10^3/VLOOKUP(C174,'Gross AMD'!$C$3:$D$204,2,0),0)</f>
        <v>4.7841983228887548</v>
      </c>
    </row>
    <row r="175" spans="1:9" x14ac:dyDescent="0.25">
      <c r="A175" t="s">
        <v>212</v>
      </c>
      <c r="B175" t="s">
        <v>213</v>
      </c>
      <c r="C175" t="str">
        <f t="shared" si="2"/>
        <v>WAIPCBG</v>
      </c>
      <c r="D175" s="23">
        <f>VLOOKUP(C175,'HVDC-CNI indicative allocations'!$A$2:$E$199,4,0)*'Indicative covered cost'!$B$1*1000</f>
        <v>249.24633959434544</v>
      </c>
      <c r="E175" s="23">
        <f>VLOOKUP(C175,'HVDC-CNI indicative allocations'!$A$2:$E$199,5,0)*'Indicative covered cost'!$B$1*1000</f>
        <v>0</v>
      </c>
      <c r="F175" s="23">
        <f>VLOOKUP(C175,'WRK Ring indicative allocations'!$A$3:$C$200,2,0)*('Indicative covered cost'!$B$2)*1000</f>
        <v>10.215279744902114</v>
      </c>
      <c r="G175" s="23">
        <f>VLOOKUP(C175,'WRK Ring indicative allocations'!$A$3:$C$200,3,0)*('Indicative covered cost'!$B$2)*1000</f>
        <v>0</v>
      </c>
      <c r="H175" s="24">
        <f>IFERROR((D175+F175)*10^6/VLOOKUP(C175,'Intra-regional allocators'!A176:E373,4,0),0)</f>
        <v>1.2014052932318477</v>
      </c>
      <c r="I175" s="25">
        <f>IFERROR((D175+F175)*10^3/VLOOKUP(C175,'Gross AMD'!$C$3:$D$204,2,0),0)</f>
        <v>6.5837941268344462</v>
      </c>
    </row>
    <row r="176" spans="1:9" x14ac:dyDescent="0.25">
      <c r="A176" t="s">
        <v>212</v>
      </c>
      <c r="B176" t="s">
        <v>214</v>
      </c>
      <c r="C176" t="str">
        <f t="shared" si="2"/>
        <v>WAIPTMU</v>
      </c>
      <c r="D176" s="23">
        <f>VLOOKUP(C176,'HVDC-CNI indicative allocations'!$A$2:$E$199,4,0)*'Indicative covered cost'!$B$1*1000</f>
        <v>213.19535142613336</v>
      </c>
      <c r="E176" s="23">
        <f>VLOOKUP(C176,'HVDC-CNI indicative allocations'!$A$2:$E$199,5,0)*'Indicative covered cost'!$B$1*1000</f>
        <v>0</v>
      </c>
      <c r="F176" s="23">
        <f>VLOOKUP(C176,'WRK Ring indicative allocations'!$A$3:$C$200,2,0)*('Indicative covered cost'!$B$2)*1000</f>
        <v>8.7164217352758211</v>
      </c>
      <c r="G176" s="23">
        <f>VLOOKUP(C176,'WRK Ring indicative allocations'!$A$3:$C$200,3,0)*('Indicative covered cost'!$B$2)*1000</f>
        <v>0</v>
      </c>
      <c r="H176" s="24">
        <f>IFERROR((D176+F176)*10^6/VLOOKUP(C176,'Intra-regional allocators'!A177:E374,4,0),0)</f>
        <v>1.2012898800011629</v>
      </c>
      <c r="I176" s="25">
        <f>IFERROR((D176+F176)*10^3/VLOOKUP(C176,'Gross AMD'!$C$3:$D$204,2,0),0)</f>
        <v>6.1475899932649778</v>
      </c>
    </row>
    <row r="177" spans="1:9" x14ac:dyDescent="0.25">
      <c r="A177" t="s">
        <v>215</v>
      </c>
      <c r="B177" t="s">
        <v>216</v>
      </c>
      <c r="C177" t="str">
        <f t="shared" si="2"/>
        <v>WATABPT</v>
      </c>
      <c r="D177" s="23">
        <f>VLOOKUP(C177,'HVDC-CNI indicative allocations'!$A$2:$E$199,4,0)*'Indicative covered cost'!$B$1*1000</f>
        <v>0</v>
      </c>
      <c r="E177" s="23">
        <f>VLOOKUP(C177,'HVDC-CNI indicative allocations'!$A$2:$E$199,5,0)*'Indicative covered cost'!$B$1*1000</f>
        <v>0</v>
      </c>
      <c r="F177" s="23">
        <f>VLOOKUP(C177,'WRK Ring indicative allocations'!$A$3:$C$200,2,0)*('Indicative covered cost'!$B$2)*1000</f>
        <v>7.6080901134808823E-2</v>
      </c>
      <c r="G177" s="23">
        <f>VLOOKUP(C177,'WRK Ring indicative allocations'!$A$3:$C$200,3,0)*('Indicative covered cost'!$B$2)*1000</f>
        <v>0</v>
      </c>
      <c r="H177" s="24">
        <f>IFERROR((D177+F177)*10^6/VLOOKUP(C177,'Intra-regional allocators'!A178:E375,4,0),0)</f>
        <v>3.1072916826595399E-3</v>
      </c>
      <c r="I177" s="25">
        <f>IFERROR((D177+F177)*10^3/VLOOKUP(C177,'Gross AMD'!$C$3:$D$204,2,0),0)</f>
        <v>7.6273647707136927E-3</v>
      </c>
    </row>
    <row r="178" spans="1:9" x14ac:dyDescent="0.25">
      <c r="A178" t="s">
        <v>215</v>
      </c>
      <c r="B178" t="s">
        <v>217</v>
      </c>
      <c r="C178" t="str">
        <f t="shared" si="2"/>
        <v>WATAOAM</v>
      </c>
      <c r="D178" s="23">
        <f>VLOOKUP(C178,'HVDC-CNI indicative allocations'!$A$2:$E$199,4,0)*'Indicative covered cost'!$B$1*1000</f>
        <v>0</v>
      </c>
      <c r="E178" s="23">
        <f>VLOOKUP(C178,'HVDC-CNI indicative allocations'!$A$2:$E$199,5,0)*'Indicative covered cost'!$B$1*1000</f>
        <v>0</v>
      </c>
      <c r="F178" s="23">
        <f>VLOOKUP(C178,'WRK Ring indicative allocations'!$A$3:$C$200,2,0)*('Indicative covered cost'!$B$2)*1000</f>
        <v>0.61132371642693417</v>
      </c>
      <c r="G178" s="23">
        <f>VLOOKUP(C178,'WRK Ring indicative allocations'!$A$3:$C$200,3,0)*('Indicative covered cost'!$B$2)*1000</f>
        <v>0</v>
      </c>
      <c r="H178" s="24">
        <f>IFERROR((D178+F178)*10^6/VLOOKUP(C178,'Intra-regional allocators'!A179:E376,4,0),0)</f>
        <v>2.9623837853028773E-3</v>
      </c>
      <c r="I178" s="25">
        <f>IFERROR((D178+F178)*10^3/VLOOKUP(C178,'Gross AMD'!$C$3:$D$204,2,0),0)</f>
        <v>1.5702662280106406E-2</v>
      </c>
    </row>
    <row r="179" spans="1:9" x14ac:dyDescent="0.25">
      <c r="A179" t="s">
        <v>215</v>
      </c>
      <c r="B179" t="s">
        <v>33</v>
      </c>
      <c r="C179" t="str">
        <f t="shared" si="2"/>
        <v>WATATWZ</v>
      </c>
      <c r="D179" s="23">
        <f>VLOOKUP(C179,'HVDC-CNI indicative allocations'!$A$2:$E$199,4,0)*'Indicative covered cost'!$B$1*1000</f>
        <v>0</v>
      </c>
      <c r="E179" s="23">
        <f>VLOOKUP(C179,'HVDC-CNI indicative allocations'!$A$2:$E$199,5,0)*'Indicative covered cost'!$B$1*1000</f>
        <v>0</v>
      </c>
      <c r="F179" s="23">
        <f>VLOOKUP(C179,'WRK Ring indicative allocations'!$A$3:$C$200,2,0)*('Indicative covered cost'!$B$2)*1000</f>
        <v>3.6358403737830898E-2</v>
      </c>
      <c r="G179" s="23">
        <f>VLOOKUP(C179,'WRK Ring indicative allocations'!$A$3:$C$200,3,0)*('Indicative covered cost'!$B$2)*1000</f>
        <v>0</v>
      </c>
      <c r="H179" s="24">
        <f>IFERROR((D179+F179)*10^6/VLOOKUP(C179,'Intra-regional allocators'!A180:E377,4,0),0)</f>
        <v>3.0726805827429684E-3</v>
      </c>
      <c r="I179" s="25">
        <f>IFERROR((D179+F179)*10^3/VLOOKUP(C179,'Gross AMD'!$C$3:$D$204,2,0),0)</f>
        <v>8.3679167076314547E-3</v>
      </c>
    </row>
    <row r="180" spans="1:9" x14ac:dyDescent="0.25">
      <c r="A180" t="s">
        <v>215</v>
      </c>
      <c r="B180" t="s">
        <v>86</v>
      </c>
      <c r="C180" t="str">
        <f t="shared" si="2"/>
        <v>WATAWTK</v>
      </c>
      <c r="D180" s="23">
        <f>VLOOKUP(C180,'HVDC-CNI indicative allocations'!$A$2:$E$199,4,0)*'Indicative covered cost'!$B$1*1000</f>
        <v>0</v>
      </c>
      <c r="E180" s="23">
        <f>VLOOKUP(C180,'HVDC-CNI indicative allocations'!$A$2:$E$199,5,0)*'Indicative covered cost'!$B$1*1000</f>
        <v>0</v>
      </c>
      <c r="F180" s="23">
        <f>VLOOKUP(C180,'WRK Ring indicative allocations'!$A$3:$C$200,2,0)*('Indicative covered cost'!$B$2)*1000</f>
        <v>0.10890541677489964</v>
      </c>
      <c r="G180" s="23">
        <f>VLOOKUP(C180,'WRK Ring indicative allocations'!$A$3:$C$200,3,0)*('Indicative covered cost'!$B$2)*1000</f>
        <v>0</v>
      </c>
      <c r="H180" s="24">
        <f>IFERROR((D180+F180)*10^6/VLOOKUP(C180,'Intra-regional allocators'!A181:E378,4,0),0)</f>
        <v>3.9203913160451706E-3</v>
      </c>
      <c r="I180" s="25">
        <f>IFERROR((D180+F180)*10^3/VLOOKUP(C180,'Gross AMD'!$C$3:$D$204,2,0),0)</f>
        <v>1.0485125804956823E-2</v>
      </c>
    </row>
    <row r="181" spans="1:9" x14ac:dyDescent="0.25">
      <c r="A181" t="s">
        <v>218</v>
      </c>
      <c r="B181" t="s">
        <v>176</v>
      </c>
      <c r="C181" t="str">
        <f t="shared" si="2"/>
        <v>WELEHAM</v>
      </c>
      <c r="D181" s="23">
        <f>VLOOKUP(C181,'HVDC-CNI indicative allocations'!$A$2:$E$199,4,0)*'Indicative covered cost'!$B$1*1000</f>
        <v>850.73167191943776</v>
      </c>
      <c r="E181" s="23">
        <f>VLOOKUP(C181,'HVDC-CNI indicative allocations'!$A$2:$E$199,5,0)*'Indicative covered cost'!$B$1*1000</f>
        <v>0</v>
      </c>
      <c r="F181" s="23">
        <f>VLOOKUP(C181,'WRK Ring indicative allocations'!$A$3:$C$200,2,0)*('Indicative covered cost'!$B$2)*1000</f>
        <v>55.56663126127058</v>
      </c>
      <c r="G181" s="23">
        <f>VLOOKUP(C181,'WRK Ring indicative allocations'!$A$3:$C$200,3,0)*('Indicative covered cost'!$B$2)*1000</f>
        <v>0</v>
      </c>
      <c r="H181" s="24">
        <f>IFERROR((D181+F181)*10^6/VLOOKUP(C181,'Intra-regional allocators'!A182:E379,4,0),0)</f>
        <v>1.229486519192845</v>
      </c>
      <c r="I181" s="25">
        <f>IFERROR((D181+F181)*10^3/VLOOKUP(C181,'Gross AMD'!$C$3:$D$204,2,0),0)</f>
        <v>5.5606521235278699</v>
      </c>
    </row>
    <row r="182" spans="1:9" x14ac:dyDescent="0.25">
      <c r="A182" t="s">
        <v>218</v>
      </c>
      <c r="B182" t="s">
        <v>61</v>
      </c>
      <c r="C182" t="str">
        <f t="shared" si="2"/>
        <v>WELEHLY</v>
      </c>
      <c r="D182" s="23">
        <f>VLOOKUP(C182,'HVDC-CNI indicative allocations'!$A$2:$E$199,4,0)*'Indicative covered cost'!$B$1*1000</f>
        <v>144.35137731346308</v>
      </c>
      <c r="E182" s="23">
        <f>VLOOKUP(C182,'HVDC-CNI indicative allocations'!$A$2:$E$199,5,0)*'Indicative covered cost'!$B$1*1000</f>
        <v>0</v>
      </c>
      <c r="F182" s="23">
        <f>VLOOKUP(C182,'WRK Ring indicative allocations'!$A$3:$C$200,2,0)*('Indicative covered cost'!$B$2)*1000</f>
        <v>10.056465076803834</v>
      </c>
      <c r="G182" s="23">
        <f>VLOOKUP(C182,'WRK Ring indicative allocations'!$A$3:$C$200,3,0)*('Indicative covered cost'!$B$2)*1000</f>
        <v>0</v>
      </c>
      <c r="H182" s="24">
        <f>IFERROR((D182+F182)*10^6/VLOOKUP(C182,'Intra-regional allocators'!A183:E380,4,0),0)</f>
        <v>1.2345072029370343</v>
      </c>
      <c r="I182" s="25">
        <f>IFERROR((D182+F182)*10^3/VLOOKUP(C182,'Gross AMD'!$C$3:$D$204,2,0),0)</f>
        <v>6.0611134219413794</v>
      </c>
    </row>
    <row r="183" spans="1:9" x14ac:dyDescent="0.25">
      <c r="A183" t="s">
        <v>218</v>
      </c>
      <c r="B183" t="s">
        <v>219</v>
      </c>
      <c r="C183" t="str">
        <f t="shared" si="2"/>
        <v>WELETWH</v>
      </c>
      <c r="D183" s="23">
        <f>VLOOKUP(C183,'HVDC-CNI indicative allocations'!$A$2:$E$199,4,0)*'Indicative covered cost'!$B$1*1000</f>
        <v>111.72710762540002</v>
      </c>
      <c r="E183" s="23">
        <f>VLOOKUP(C183,'HVDC-CNI indicative allocations'!$A$2:$E$199,5,0)*'Indicative covered cost'!$B$1*1000</f>
        <v>0</v>
      </c>
      <c r="F183" s="23">
        <f>VLOOKUP(C183,'WRK Ring indicative allocations'!$A$3:$C$200,2,0)*('Indicative covered cost'!$B$2)*1000</f>
        <v>8.7001436754480643</v>
      </c>
      <c r="G183" s="23">
        <f>VLOOKUP(C183,'WRK Ring indicative allocations'!$A$3:$C$200,3,0)*('Indicative covered cost'!$B$2)*1000</f>
        <v>3.9312228829646005</v>
      </c>
      <c r="H183" s="24">
        <f>IFERROR((D183+F183)*10^6/VLOOKUP(C183,'Intra-regional allocators'!A184:E381,4,0),0)</f>
        <v>1.2439743448317298</v>
      </c>
      <c r="I183" s="25">
        <f>IFERROR((D183+F183)*10^3/VLOOKUP(C183,'Gross AMD'!$C$3:$D$204,2,0),0)</f>
        <v>1.1688239333778139</v>
      </c>
    </row>
    <row r="184" spans="1:9" x14ac:dyDescent="0.25">
      <c r="A184" t="s">
        <v>220</v>
      </c>
      <c r="B184" t="s">
        <v>178</v>
      </c>
      <c r="C184" t="str">
        <f t="shared" si="2"/>
        <v>WNSTTNG</v>
      </c>
      <c r="D184" s="23">
        <f>VLOOKUP(C184,'HVDC-CNI indicative allocations'!$A$2:$E$199,4,0)*'Indicative covered cost'!$B$1*1000</f>
        <v>74.057135682527331</v>
      </c>
      <c r="E184" s="23">
        <f>VLOOKUP(C184,'HVDC-CNI indicative allocations'!$A$2:$E$199,5,0)*'Indicative covered cost'!$B$1*1000</f>
        <v>0</v>
      </c>
      <c r="F184" s="23">
        <f>VLOOKUP(C184,'WRK Ring indicative allocations'!$A$3:$C$200,2,0)*('Indicative covered cost'!$B$2)*1000</f>
        <v>18.421804870392783</v>
      </c>
      <c r="G184" s="23">
        <f>VLOOKUP(C184,'WRK Ring indicative allocations'!$A$3:$C$200,3,0)*('Indicative covered cost'!$B$2)*1000</f>
        <v>0</v>
      </c>
      <c r="H184" s="24">
        <f>IFERROR((D184+F184)*10^6/VLOOKUP(C184,'Intra-regional allocators'!A185:E382,4,0),0)</f>
        <v>0.38594936505890415</v>
      </c>
      <c r="I184" s="25">
        <f>IFERROR((D184+F184)*10^3/VLOOKUP(C184,'Gross AMD'!$C$3:$D$204,2,0),0)</f>
        <v>2.5408019413796739</v>
      </c>
    </row>
    <row r="185" spans="1:9" x14ac:dyDescent="0.25">
      <c r="A185" t="s">
        <v>24</v>
      </c>
      <c r="B185" t="s">
        <v>221</v>
      </c>
      <c r="C185" t="str">
        <f t="shared" si="2"/>
        <v>WPOWATU</v>
      </c>
      <c r="D185" s="23">
        <f>VLOOKUP(C185,'HVDC-CNI indicative allocations'!$A$2:$E$199,4,0)*'Indicative covered cost'!$B$1*1000</f>
        <v>0</v>
      </c>
      <c r="E185" s="23">
        <f>VLOOKUP(C185,'HVDC-CNI indicative allocations'!$A$2:$E$199,5,0)*'Indicative covered cost'!$B$1*1000</f>
        <v>0</v>
      </c>
      <c r="F185" s="23">
        <f>VLOOKUP(C185,'WRK Ring indicative allocations'!$A$3:$C$200,2,0)*('Indicative covered cost'!$B$2)*1000</f>
        <v>8.2043417528606319E-3</v>
      </c>
      <c r="G185" s="23">
        <f>VLOOKUP(C185,'WRK Ring indicative allocations'!$A$3:$C$200,3,0)*('Indicative covered cost'!$B$2)*1000</f>
        <v>0</v>
      </c>
      <c r="H185" s="24">
        <f>IFERROR((D185+F185)*10^6/VLOOKUP(C185,'Intra-regional allocators'!A186:E383,4,0),0)</f>
        <v>3.7473236814051748E-3</v>
      </c>
      <c r="I185" s="25">
        <f>IFERROR((D185+F185)*10^3/VLOOKUP(C185,'Gross AMD'!$C$3:$D$204,2,0),0)</f>
        <v>1.3471286628311221E-2</v>
      </c>
    </row>
    <row r="186" spans="1:9" x14ac:dyDescent="0.25">
      <c r="A186" t="s">
        <v>24</v>
      </c>
      <c r="B186" t="s">
        <v>222</v>
      </c>
      <c r="C186" t="str">
        <f t="shared" si="2"/>
        <v>WPOWDOB</v>
      </c>
      <c r="D186" s="23">
        <f>VLOOKUP(C186,'HVDC-CNI indicative allocations'!$A$2:$E$199,4,0)*'Indicative covered cost'!$B$1*1000</f>
        <v>0</v>
      </c>
      <c r="E186" s="23">
        <f>VLOOKUP(C186,'HVDC-CNI indicative allocations'!$A$2:$E$199,5,0)*'Indicative covered cost'!$B$1*1000</f>
        <v>0</v>
      </c>
      <c r="F186" s="23">
        <f>VLOOKUP(C186,'WRK Ring indicative allocations'!$A$3:$C$200,2,0)*('Indicative covered cost'!$B$2)*1000</f>
        <v>3.516805117613403E-2</v>
      </c>
      <c r="G186" s="23">
        <f>VLOOKUP(C186,'WRK Ring indicative allocations'!$A$3:$C$200,3,0)*('Indicative covered cost'!$B$2)*1000</f>
        <v>0</v>
      </c>
      <c r="H186" s="24">
        <f>IFERROR((D186+F186)*10^6/VLOOKUP(C186,'Intra-regional allocators'!A187:E384,4,0),0)</f>
        <v>2.4039720697332737E-3</v>
      </c>
      <c r="I186" s="25">
        <f>IFERROR((D186+F186)*10^3/VLOOKUP(C186,'Gross AMD'!$C$3:$D$204,2,0),0)</f>
        <v>4.0287764900731986E-3</v>
      </c>
    </row>
    <row r="187" spans="1:9" x14ac:dyDescent="0.25">
      <c r="A187" t="s">
        <v>24</v>
      </c>
      <c r="B187" t="s">
        <v>223</v>
      </c>
      <c r="C187" t="str">
        <f t="shared" si="2"/>
        <v>WPOWGYM</v>
      </c>
      <c r="D187" s="23">
        <f>VLOOKUP(C187,'HVDC-CNI indicative allocations'!$A$2:$E$199,4,0)*'Indicative covered cost'!$B$1*1000</f>
        <v>0</v>
      </c>
      <c r="E187" s="23">
        <f>VLOOKUP(C187,'HVDC-CNI indicative allocations'!$A$2:$E$199,5,0)*'Indicative covered cost'!$B$1*1000</f>
        <v>0</v>
      </c>
      <c r="F187" s="23">
        <f>VLOOKUP(C187,'WRK Ring indicative allocations'!$A$3:$C$200,2,0)*('Indicative covered cost'!$B$2)*1000</f>
        <v>0.15627353614429768</v>
      </c>
      <c r="G187" s="23">
        <f>VLOOKUP(C187,'WRK Ring indicative allocations'!$A$3:$C$200,3,0)*('Indicative covered cost'!$B$2)*1000</f>
        <v>0</v>
      </c>
      <c r="H187" s="24">
        <f>IFERROR((D187+F187)*10^6/VLOOKUP(C187,'Intra-regional allocators'!A188:E385,4,0),0)</f>
        <v>2.7254368761332874E-3</v>
      </c>
      <c r="I187" s="25">
        <f>IFERROR((D187+F187)*10^3/VLOOKUP(C187,'Gross AMD'!$C$3:$D$204,2,0),0)</f>
        <v>1.1658991532537593E-2</v>
      </c>
    </row>
    <row r="188" spans="1:9" x14ac:dyDescent="0.25">
      <c r="A188" t="s">
        <v>24</v>
      </c>
      <c r="B188" t="s">
        <v>224</v>
      </c>
      <c r="C188" t="str">
        <f t="shared" si="2"/>
        <v>WPOWHKK</v>
      </c>
      <c r="D188" s="23">
        <f>VLOOKUP(C188,'HVDC-CNI indicative allocations'!$A$2:$E$199,4,0)*'Indicative covered cost'!$B$1*1000</f>
        <v>0</v>
      </c>
      <c r="E188" s="23">
        <f>VLOOKUP(C188,'HVDC-CNI indicative allocations'!$A$2:$E$199,5,0)*'Indicative covered cost'!$B$1*1000</f>
        <v>0</v>
      </c>
      <c r="F188" s="23">
        <f>VLOOKUP(C188,'WRK Ring indicative allocations'!$A$3:$C$200,2,0)*('Indicative covered cost'!$B$2)*1000</f>
        <v>9.1263644596111165E-2</v>
      </c>
      <c r="G188" s="23">
        <f>VLOOKUP(C188,'WRK Ring indicative allocations'!$A$3:$C$200,3,0)*('Indicative covered cost'!$B$2)*1000</f>
        <v>0</v>
      </c>
      <c r="H188" s="24">
        <f>IFERROR((D188+F188)*10^6/VLOOKUP(C188,'Intra-regional allocators'!A189:E386,4,0),0)</f>
        <v>2.6727936954844024E-3</v>
      </c>
      <c r="I188" s="25">
        <f>IFERROR((D188+F188)*10^3/VLOOKUP(C188,'Gross AMD'!$C$3:$D$204,2,0),0)</f>
        <v>4.5505285786865248E-3</v>
      </c>
    </row>
    <row r="189" spans="1:9" x14ac:dyDescent="0.25">
      <c r="A189" t="s">
        <v>24</v>
      </c>
      <c r="B189" t="s">
        <v>225</v>
      </c>
      <c r="C189" t="str">
        <f t="shared" si="2"/>
        <v>WPOWOTI</v>
      </c>
      <c r="D189" s="23">
        <f>VLOOKUP(C189,'HVDC-CNI indicative allocations'!$A$2:$E$199,4,0)*'Indicative covered cost'!$B$1*1000</f>
        <v>0</v>
      </c>
      <c r="E189" s="23">
        <f>VLOOKUP(C189,'HVDC-CNI indicative allocations'!$A$2:$E$199,5,0)*'Indicative covered cost'!$B$1*1000</f>
        <v>0</v>
      </c>
      <c r="F189" s="23">
        <f>VLOOKUP(C189,'WRK Ring indicative allocations'!$A$3:$C$200,2,0)*('Indicative covered cost'!$B$2)*1000</f>
        <v>3.8531081036210324E-3</v>
      </c>
      <c r="G189" s="23">
        <f>VLOOKUP(C189,'WRK Ring indicative allocations'!$A$3:$C$200,3,0)*('Indicative covered cost'!$B$2)*1000</f>
        <v>0</v>
      </c>
      <c r="H189" s="24">
        <f>IFERROR((D189+F189)*10^6/VLOOKUP(C189,'Intra-regional allocators'!A190:E387,4,0),0)</f>
        <v>2.5608346342874721E-3</v>
      </c>
      <c r="I189" s="25">
        <f>IFERROR((D189+F189)*10^3/VLOOKUP(C189,'Gross AMD'!$C$3:$D$204,2,0),0)</f>
        <v>6.269173025028967E-3</v>
      </c>
    </row>
    <row r="190" spans="1:9" x14ac:dyDescent="0.25">
      <c r="A190" t="s">
        <v>24</v>
      </c>
      <c r="B190" t="s">
        <v>226</v>
      </c>
      <c r="C190" t="str">
        <f t="shared" si="2"/>
        <v>WPOWRFN</v>
      </c>
      <c r="D190" s="23">
        <f>VLOOKUP(C190,'HVDC-CNI indicative allocations'!$A$2:$E$199,4,0)*'Indicative covered cost'!$B$1*1000</f>
        <v>0</v>
      </c>
      <c r="E190" s="23">
        <f>VLOOKUP(C190,'HVDC-CNI indicative allocations'!$A$2:$E$199,5,0)*'Indicative covered cost'!$B$1*1000</f>
        <v>0</v>
      </c>
      <c r="F190" s="23">
        <f>VLOOKUP(C190,'WRK Ring indicative allocations'!$A$3:$C$200,2,0)*('Indicative covered cost'!$B$2)*1000</f>
        <v>4.71765143309026E-2</v>
      </c>
      <c r="G190" s="23">
        <f>VLOOKUP(C190,'WRK Ring indicative allocations'!$A$3:$C$200,3,0)*('Indicative covered cost'!$B$2)*1000</f>
        <v>0</v>
      </c>
      <c r="H190" s="24">
        <f>IFERROR((D190+F190)*10^6/VLOOKUP(C190,'Intra-regional allocators'!A191:E388,4,0),0)</f>
        <v>1.4459649952690526E-3</v>
      </c>
      <c r="I190" s="25">
        <f>IFERROR((D190+F190)*10^3/VLOOKUP(C190,'Gross AMD'!$C$3:$D$204,2,0),0)</f>
        <v>7.4117730208323341E-3</v>
      </c>
    </row>
    <row r="191" spans="1:9" x14ac:dyDescent="0.25">
      <c r="A191" t="s">
        <v>227</v>
      </c>
      <c r="B191" t="s">
        <v>228</v>
      </c>
      <c r="C191" t="str">
        <f t="shared" si="2"/>
        <v>WTOMHTI</v>
      </c>
      <c r="D191" s="23">
        <f>VLOOKUP(C191,'HVDC-CNI indicative allocations'!$A$2:$E$199,4,0)*'Indicative covered cost'!$B$1*1000</f>
        <v>194.17897202337693</v>
      </c>
      <c r="E191" s="23">
        <f>VLOOKUP(C191,'HVDC-CNI indicative allocations'!$A$2:$E$199,5,0)*'Indicative covered cost'!$B$1*1000</f>
        <v>0</v>
      </c>
      <c r="F191" s="23">
        <f>VLOOKUP(C191,'WRK Ring indicative allocations'!$A$3:$C$200,2,0)*('Indicative covered cost'!$B$2)*1000</f>
        <v>7.7392803665212213</v>
      </c>
      <c r="G191" s="23">
        <f>VLOOKUP(C191,'WRK Ring indicative allocations'!$A$3:$C$200,3,0)*('Indicative covered cost'!$B$2)*1000</f>
        <v>0</v>
      </c>
      <c r="H191" s="24">
        <f>IFERROR((D191+F191)*10^6/VLOOKUP(C191,'Intra-regional allocators'!A192:E389,4,0),0)</f>
        <v>1.2001031811779688</v>
      </c>
      <c r="I191" s="25">
        <f>IFERROR((D191+F191)*10^3/VLOOKUP(C191,'Gross AMD'!$C$3:$D$204,2,0),0)</f>
        <v>5.1332756823972652</v>
      </c>
    </row>
    <row r="192" spans="1:9" x14ac:dyDescent="0.25">
      <c r="A192" t="s">
        <v>227</v>
      </c>
      <c r="B192" t="s">
        <v>229</v>
      </c>
      <c r="C192" t="str">
        <f t="shared" si="2"/>
        <v>WTOMNPK</v>
      </c>
      <c r="D192" s="23">
        <f>VLOOKUP(C192,'HVDC-CNI indicative allocations'!$A$2:$E$199,4,0)*'Indicative covered cost'!$B$1*1000</f>
        <v>5.2735162379898828</v>
      </c>
      <c r="E192" s="23">
        <f>VLOOKUP(C192,'HVDC-CNI indicative allocations'!$A$2:$E$199,5,0)*'Indicative covered cost'!$B$1*1000</f>
        <v>0</v>
      </c>
      <c r="F192" s="23">
        <f>VLOOKUP(C192,'WRK Ring indicative allocations'!$A$3:$C$200,2,0)*('Indicative covered cost'!$B$2)*1000</f>
        <v>0.56043356950769962</v>
      </c>
      <c r="G192" s="23">
        <f>VLOOKUP(C192,'WRK Ring indicative allocations'!$A$3:$C$200,3,0)*('Indicative covered cost'!$B$2)*1000</f>
        <v>1.1790629418621811E-6</v>
      </c>
      <c r="H192" s="24">
        <f>IFERROR((D192+F192)*10^6/VLOOKUP(C192,'Intra-regional allocators'!A193:E390,4,0),0)</f>
        <v>0.34191393130028386</v>
      </c>
      <c r="I192" s="25">
        <f>IFERROR((D192+F192)*10^3/VLOOKUP(C192,'Gross AMD'!$C$3:$D$204,2,0),0)</f>
        <v>0.91247514837617683</v>
      </c>
    </row>
    <row r="193" spans="1:9" x14ac:dyDescent="0.25">
      <c r="A193" t="s">
        <v>227</v>
      </c>
      <c r="B193" t="s">
        <v>145</v>
      </c>
      <c r="C193" t="str">
        <f t="shared" si="2"/>
        <v>WTOMOKN</v>
      </c>
      <c r="D193" s="23">
        <f>VLOOKUP(C193,'HVDC-CNI indicative allocations'!$A$2:$E$199,4,0)*'Indicative covered cost'!$B$1*1000</f>
        <v>5.8723896921187375</v>
      </c>
      <c r="E193" s="23">
        <f>VLOOKUP(C193,'HVDC-CNI indicative allocations'!$A$2:$E$199,5,0)*'Indicative covered cost'!$B$1*1000</f>
        <v>0</v>
      </c>
      <c r="F193" s="23">
        <f>VLOOKUP(C193,'WRK Ring indicative allocations'!$A$3:$C$200,2,0)*('Indicative covered cost'!$B$2)*1000</f>
        <v>0.61008811212740566</v>
      </c>
      <c r="G193" s="23">
        <f>VLOOKUP(C193,'WRK Ring indicative allocations'!$A$3:$C$200,3,0)*('Indicative covered cost'!$B$2)*1000</f>
        <v>0</v>
      </c>
      <c r="H193" s="24">
        <f>IFERROR((D193+F193)*10^6/VLOOKUP(C193,'Intra-regional allocators'!A194:E391,4,0),0)</f>
        <v>0.34117764453927335</v>
      </c>
      <c r="I193" s="25">
        <f>IFERROR((D193+F193)*10^3/VLOOKUP(C193,'Gross AMD'!$C$3:$D$204,2,0),0)</f>
        <v>0.8999863497504742</v>
      </c>
    </row>
    <row r="194" spans="1:9" x14ac:dyDescent="0.25">
      <c r="A194" t="s">
        <v>227</v>
      </c>
      <c r="B194" t="s">
        <v>230</v>
      </c>
      <c r="C194" t="str">
        <f t="shared" si="2"/>
        <v>WTOMONG</v>
      </c>
      <c r="D194" s="23">
        <f>VLOOKUP(C194,'HVDC-CNI indicative allocations'!$A$2:$E$199,4,0)*'Indicative covered cost'!$B$1*1000</f>
        <v>4.2189293113191937</v>
      </c>
      <c r="E194" s="23">
        <f>VLOOKUP(C194,'HVDC-CNI indicative allocations'!$A$2:$E$199,5,0)*'Indicative covered cost'!$B$1*1000</f>
        <v>0</v>
      </c>
      <c r="F194" s="23">
        <f>VLOOKUP(C194,'WRK Ring indicative allocations'!$A$3:$C$200,2,0)*('Indicative covered cost'!$B$2)*1000</f>
        <v>0.49852434445510635</v>
      </c>
      <c r="G194" s="23">
        <f>VLOOKUP(C194,'WRK Ring indicative allocations'!$A$3:$C$200,3,0)*('Indicative covered cost'!$B$2)*1000</f>
        <v>3.9534564108160463E-3</v>
      </c>
      <c r="H194" s="24">
        <f>IFERROR((D194+F194)*10^6/VLOOKUP(C194,'Intra-regional allocators'!A195:E392,4,0),0)</f>
        <v>0.34558890354550809</v>
      </c>
      <c r="I194" s="25">
        <f>IFERROR((D194+F194)*10^3/VLOOKUP(C194,'Gross AMD'!$C$3:$D$204,2,0),0)</f>
        <v>0.34600858274483204</v>
      </c>
    </row>
    <row r="195" spans="1:9" x14ac:dyDescent="0.25">
      <c r="A195" t="s">
        <v>227</v>
      </c>
      <c r="B195" t="s">
        <v>64</v>
      </c>
      <c r="C195" t="str">
        <f t="shared" ref="C195:C199" si="3">A195&amp;B195</f>
        <v>WTOMTKU</v>
      </c>
      <c r="D195" s="23">
        <f>VLOOKUP(C195,'HVDC-CNI indicative allocations'!$A$2:$E$199,4,0)*'Indicative covered cost'!$B$1*1000</f>
        <v>10.784227153159149</v>
      </c>
      <c r="E195" s="23">
        <f>VLOOKUP(C195,'HVDC-CNI indicative allocations'!$A$2:$E$199,5,0)*'Indicative covered cost'!$B$1*1000</f>
        <v>0</v>
      </c>
      <c r="F195" s="23">
        <f>VLOOKUP(C195,'WRK Ring indicative allocations'!$A$3:$C$200,2,0)*('Indicative covered cost'!$B$2)*1000</f>
        <v>2.804404505907272</v>
      </c>
      <c r="G195" s="23">
        <f>VLOOKUP(C195,'WRK Ring indicative allocations'!$A$3:$C$200,3,0)*('Indicative covered cost'!$B$2)*1000</f>
        <v>4.040000325720129E-3</v>
      </c>
      <c r="H195" s="24">
        <f>IFERROR((D195+F195)*10^6/VLOOKUP(C195,'Intra-regional allocators'!A196:E393,4,0),0)</f>
        <v>0.38944048312478813</v>
      </c>
      <c r="I195" s="25">
        <f>IFERROR((D195+F195)*10^3/VLOOKUP(C195,'Gross AMD'!$C$3:$D$204,2,0),0)</f>
        <v>1.3659711893558488</v>
      </c>
    </row>
    <row r="196" spans="1:9" x14ac:dyDescent="0.25">
      <c r="A196" t="s">
        <v>231</v>
      </c>
      <c r="B196" t="s">
        <v>88</v>
      </c>
      <c r="C196" t="str">
        <f t="shared" si="3"/>
        <v>OMVPMNI</v>
      </c>
      <c r="D196" s="23">
        <f>VLOOKUP(C196,'HVDC-CNI indicative allocations'!$A$2:$E$199,4,0)*'Indicative covered cost'!$B$1*1000</f>
        <v>15.50859641483413</v>
      </c>
      <c r="E196" s="23">
        <f>VLOOKUP(C196,'HVDC-CNI indicative allocations'!$A$2:$E$199,5,0)*'Indicative covered cost'!$B$1*1000</f>
        <v>0</v>
      </c>
      <c r="F196" s="23">
        <f>VLOOKUP(C196,'WRK Ring indicative allocations'!$A$3:$C$200,2,0)*('Indicative covered cost'!$B$2)*1000</f>
        <v>1.678153335368864</v>
      </c>
      <c r="G196" s="23">
        <f>VLOOKUP(C196,'WRK Ring indicative allocations'!$A$3:$C$200,3,0)*('Indicative covered cost'!$B$2)*1000</f>
        <v>0</v>
      </c>
      <c r="H196" s="24">
        <f>IFERROR((D196+F196)*10^6/VLOOKUP(C196,'Intra-regional allocators'!A197:E394,4,0),0)</f>
        <v>0.34251189205939969</v>
      </c>
      <c r="I196" s="25">
        <f>IFERROR((D196+F196)*10^3/VLOOKUP(C196,'Gross AMD'!$C$3:$D$204,2,0),0)</f>
        <v>0</v>
      </c>
    </row>
    <row r="197" spans="1:9" x14ac:dyDescent="0.25">
      <c r="A197" t="s">
        <v>170</v>
      </c>
      <c r="B197" t="s">
        <v>232</v>
      </c>
      <c r="C197" t="str">
        <f t="shared" si="3"/>
        <v>TBOPJRD</v>
      </c>
      <c r="D197" s="23">
        <f>VLOOKUP(C197,'HVDC-CNI indicative allocations'!$A$2:$E$199,4,0)*'Indicative covered cost'!$B$1*1000</f>
        <v>0</v>
      </c>
      <c r="E197" s="23">
        <f>VLOOKUP(C197,'HVDC-CNI indicative allocations'!$A$2:$E$199,5,0)*'Indicative covered cost'!$B$1*1000</f>
        <v>0</v>
      </c>
      <c r="F197" s="23">
        <f>VLOOKUP(C197,'WRK Ring indicative allocations'!$A$3:$C$200,2,0)*('Indicative covered cost'!$B$2)*1000</f>
        <v>2.1358243210423476E-2</v>
      </c>
      <c r="G197" s="23">
        <f>VLOOKUP(C197,'WRK Ring indicative allocations'!$A$3:$C$200,3,0)*('Indicative covered cost'!$B$2)*1000</f>
        <v>0.42429552232995049</v>
      </c>
      <c r="H197" s="24">
        <f>IFERROR((D197+F197)*10^6/VLOOKUP(C197,'Intra-regional allocators'!A198:E395,4,0),0)</f>
        <v>2.6931291578189354E-2</v>
      </c>
      <c r="I197" s="25">
        <f>IFERROR((D197+F197)*10^3/VLOOKUP(C197,'Gross AMD'!$C$3:$D$204,2,0),0)</f>
        <v>0</v>
      </c>
    </row>
    <row r="198" spans="1:9" x14ac:dyDescent="0.25">
      <c r="A198" t="s">
        <v>233</v>
      </c>
      <c r="B198" t="s">
        <v>139</v>
      </c>
      <c r="C198" t="str">
        <f t="shared" si="3"/>
        <v>MSVPLTN</v>
      </c>
      <c r="D198" s="23">
        <f>VLOOKUP(C198,'HVDC-CNI indicative allocations'!$A$2:$E$199,4,0)*'Indicative covered cost'!$B$1*1000</f>
        <v>0</v>
      </c>
      <c r="E198" s="23">
        <f>VLOOKUP(C198,'HVDC-CNI indicative allocations'!$A$2:$E$199,5,0)*'Indicative covered cost'!$B$1*1000</f>
        <v>104.66532538821433</v>
      </c>
      <c r="F198" s="23">
        <f>VLOOKUP(C198,'WRK Ring indicative allocations'!$A$3:$C$200,2,0)*('Indicative covered cost'!$B$2)*1000</f>
        <v>3.7478214923536514E-2</v>
      </c>
      <c r="G198" s="23">
        <f>VLOOKUP(C198,'WRK Ring indicative allocations'!$A$3:$C$200,3,0)*('Indicative covered cost'!$B$2)*1000</f>
        <v>27.291382547864774</v>
      </c>
      <c r="H198" s="24">
        <f>IFERROR((D198+F198)*10^6/VLOOKUP(C198,'Intra-regional allocators'!A199:E396,4,0),0)</f>
        <v>8.2463937722651925E-2</v>
      </c>
      <c r="I198" s="25">
        <f>IFERROR((D198+F198)*10^3/VLOOKUP(C198,'Gross AMD'!$C$3:$D$204,2,0),0)</f>
        <v>0</v>
      </c>
    </row>
    <row r="199" spans="1:9" x14ac:dyDescent="0.25">
      <c r="A199" t="s">
        <v>234</v>
      </c>
      <c r="B199" t="s">
        <v>153</v>
      </c>
      <c r="C199" t="str">
        <f t="shared" si="3"/>
        <v>WAV1WVY</v>
      </c>
      <c r="D199" s="23">
        <f>VLOOKUP(C199,'HVDC-CNI indicative allocations'!$A$2:$E$199,4,0)*'Indicative covered cost'!$B$1*1000</f>
        <v>0</v>
      </c>
      <c r="E199" s="23">
        <f>VLOOKUP(C199,'HVDC-CNI indicative allocations'!$A$2:$E$199,5,0)*'Indicative covered cost'!$B$1*1000</f>
        <v>62.70490214699327</v>
      </c>
      <c r="F199" s="23">
        <f>VLOOKUP(C199,'WRK Ring indicative allocations'!$A$3:$C$200,2,0)*('Indicative covered cost'!$B$2)*1000</f>
        <v>2.2453164796533143E-2</v>
      </c>
      <c r="G199" s="23">
        <f>VLOOKUP(C199,'WRK Ring indicative allocations'!$A$3:$C$200,3,0)*('Indicative covered cost'!$B$2)*1000</f>
        <v>16.350242697594659</v>
      </c>
      <c r="H199" s="24">
        <f>IFERROR((D199+F199)*10^6/VLOOKUP(C199,'Intra-regional allocators'!A200:E397,4,0),0)</f>
        <v>8.2463937722651953E-2</v>
      </c>
      <c r="I199" s="25">
        <f>IFERROR((D199+F199)*10^3/VLOOKUP(C199,'Gross AMD'!$C$3:$D$204,2,0),0)</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B6580-AD93-48AA-BE75-6AF86B3B7D19}">
  <sheetPr>
    <tabColor rgb="FF00B0F0"/>
  </sheetPr>
  <dimension ref="A1:E199"/>
  <sheetViews>
    <sheetView topLeftCell="A27" workbookViewId="0"/>
  </sheetViews>
  <sheetFormatPr defaultRowHeight="15" x14ac:dyDescent="0.25"/>
  <cols>
    <col min="1" max="1" width="13.42578125" bestFit="1" customWidth="1"/>
    <col min="2" max="3" width="12.5703125" bestFit="1" customWidth="1"/>
    <col min="4" max="4" width="30.5703125" bestFit="1" customWidth="1"/>
    <col min="5" max="5" width="29.140625" bestFit="1" customWidth="1"/>
  </cols>
  <sheetData>
    <row r="1" spans="1:5" x14ac:dyDescent="0.25">
      <c r="A1" s="1" t="s">
        <v>235</v>
      </c>
      <c r="B1" s="1" t="s">
        <v>10</v>
      </c>
      <c r="C1" s="1" t="s">
        <v>11</v>
      </c>
      <c r="D1" s="1" t="s">
        <v>236</v>
      </c>
      <c r="E1" s="1" t="s">
        <v>237</v>
      </c>
    </row>
    <row r="2" spans="1:5" x14ac:dyDescent="0.25">
      <c r="A2" s="13" t="str">
        <f>B2&amp;C2</f>
        <v>SOU2MAT</v>
      </c>
      <c r="B2" s="13" t="s">
        <v>16</v>
      </c>
      <c r="C2" s="13" t="s">
        <v>17</v>
      </c>
      <c r="D2" s="22">
        <v>0</v>
      </c>
      <c r="E2" s="22">
        <v>0</v>
      </c>
    </row>
    <row r="3" spans="1:5" x14ac:dyDescent="0.25">
      <c r="A3" s="13" t="str">
        <f t="shared" ref="A3:A66" si="0">B3&amp;C3</f>
        <v>KWGLKAW</v>
      </c>
      <c r="B3" s="13" t="s">
        <v>18</v>
      </c>
      <c r="C3" s="13" t="s">
        <v>19</v>
      </c>
      <c r="D3" s="22">
        <v>0</v>
      </c>
      <c r="E3" s="22">
        <v>0</v>
      </c>
    </row>
    <row r="4" spans="1:5" x14ac:dyDescent="0.25">
      <c r="A4" s="13" t="str">
        <f t="shared" si="0"/>
        <v>SKOGKAW</v>
      </c>
      <c r="B4" s="13" t="s">
        <v>20</v>
      </c>
      <c r="C4" s="13" t="s">
        <v>19</v>
      </c>
      <c r="D4" s="22">
        <v>0</v>
      </c>
      <c r="E4" s="22">
        <v>0</v>
      </c>
    </row>
    <row r="5" spans="1:5" x14ac:dyDescent="0.25">
      <c r="A5" s="13" t="str">
        <f t="shared" si="0"/>
        <v>TRUGBWK</v>
      </c>
      <c r="B5" s="13" t="s">
        <v>21</v>
      </c>
      <c r="C5" s="13" t="s">
        <v>22</v>
      </c>
      <c r="D5" s="22">
        <v>0</v>
      </c>
      <c r="E5" s="22">
        <v>3.459627434958605E-3</v>
      </c>
    </row>
    <row r="6" spans="1:5" x14ac:dyDescent="0.25">
      <c r="A6" s="13" t="str">
        <f t="shared" si="0"/>
        <v>TRUGHWA</v>
      </c>
      <c r="B6" s="13" t="s">
        <v>21</v>
      </c>
      <c r="C6" s="13" t="s">
        <v>23</v>
      </c>
      <c r="D6" s="22">
        <v>0</v>
      </c>
      <c r="E6" s="22">
        <v>0</v>
      </c>
    </row>
    <row r="7" spans="1:5" x14ac:dyDescent="0.25">
      <c r="A7" s="13" t="str">
        <f t="shared" si="0"/>
        <v>TRUGMAT</v>
      </c>
      <c r="B7" s="13" t="s">
        <v>21</v>
      </c>
      <c r="C7" s="13" t="s">
        <v>17</v>
      </c>
      <c r="D7" s="22">
        <v>0</v>
      </c>
      <c r="E7" s="22">
        <v>0</v>
      </c>
    </row>
    <row r="8" spans="1:5" x14ac:dyDescent="0.25">
      <c r="A8" s="13" t="str">
        <f t="shared" si="0"/>
        <v>WPOWKUM</v>
      </c>
      <c r="B8" s="13" t="s">
        <v>24</v>
      </c>
      <c r="C8" s="13" t="s">
        <v>25</v>
      </c>
      <c r="D8" s="22">
        <v>0</v>
      </c>
      <c r="E8" s="22">
        <v>0</v>
      </c>
    </row>
    <row r="9" spans="1:5" x14ac:dyDescent="0.25">
      <c r="A9" s="13" t="str">
        <f t="shared" si="0"/>
        <v>ALPEABY</v>
      </c>
      <c r="B9" s="13" t="s">
        <v>26</v>
      </c>
      <c r="C9" s="13" t="s">
        <v>27</v>
      </c>
      <c r="D9" s="22">
        <v>0</v>
      </c>
      <c r="E9" s="22">
        <v>0</v>
      </c>
    </row>
    <row r="10" spans="1:5" x14ac:dyDescent="0.25">
      <c r="A10" s="13" t="str">
        <f t="shared" si="0"/>
        <v>ALPEBPD</v>
      </c>
      <c r="B10" s="13" t="s">
        <v>26</v>
      </c>
      <c r="C10" s="13" t="s">
        <v>28</v>
      </c>
      <c r="D10" s="22">
        <v>0</v>
      </c>
      <c r="E10" s="22">
        <v>0</v>
      </c>
    </row>
    <row r="11" spans="1:5" x14ac:dyDescent="0.25">
      <c r="A11" s="13" t="str">
        <f t="shared" si="0"/>
        <v>ALPESTU</v>
      </c>
      <c r="B11" s="13" t="s">
        <v>26</v>
      </c>
      <c r="C11" s="13" t="s">
        <v>29</v>
      </c>
      <c r="D11" s="22">
        <v>0</v>
      </c>
      <c r="E11" s="22">
        <v>0</v>
      </c>
    </row>
    <row r="12" spans="1:5" x14ac:dyDescent="0.25">
      <c r="A12" s="13" t="str">
        <f t="shared" si="0"/>
        <v>ALPETIM</v>
      </c>
      <c r="B12" s="13" t="s">
        <v>26</v>
      </c>
      <c r="C12" s="13" t="s">
        <v>30</v>
      </c>
      <c r="D12" s="22">
        <v>0</v>
      </c>
      <c r="E12" s="22">
        <v>0</v>
      </c>
    </row>
    <row r="13" spans="1:5" x14ac:dyDescent="0.25">
      <c r="A13" s="13" t="str">
        <f t="shared" si="0"/>
        <v>ALPETKA</v>
      </c>
      <c r="B13" s="13" t="s">
        <v>26</v>
      </c>
      <c r="C13" s="13" t="s">
        <v>31</v>
      </c>
      <c r="D13" s="22">
        <v>0</v>
      </c>
      <c r="E13" s="22">
        <v>0</v>
      </c>
    </row>
    <row r="14" spans="1:5" x14ac:dyDescent="0.25">
      <c r="A14" s="13" t="str">
        <f t="shared" si="0"/>
        <v>ALPETMK</v>
      </c>
      <c r="B14" s="13" t="s">
        <v>26</v>
      </c>
      <c r="C14" s="13" t="s">
        <v>32</v>
      </c>
      <c r="D14" s="22">
        <v>0</v>
      </c>
      <c r="E14" s="22">
        <v>0</v>
      </c>
    </row>
    <row r="15" spans="1:5" x14ac:dyDescent="0.25">
      <c r="A15" s="13" t="str">
        <f t="shared" si="0"/>
        <v>ALPETWZ</v>
      </c>
      <c r="B15" s="13" t="s">
        <v>26</v>
      </c>
      <c r="C15" s="13" t="s">
        <v>33</v>
      </c>
      <c r="D15" s="22">
        <v>0</v>
      </c>
      <c r="E15" s="22">
        <v>0</v>
      </c>
    </row>
    <row r="16" spans="1:5" x14ac:dyDescent="0.25">
      <c r="A16" s="13" t="str">
        <f t="shared" si="0"/>
        <v>BUELORO</v>
      </c>
      <c r="B16" s="13" t="s">
        <v>34</v>
      </c>
      <c r="C16" s="13" t="s">
        <v>35</v>
      </c>
      <c r="D16" s="22">
        <v>0</v>
      </c>
      <c r="E16" s="22">
        <v>0</v>
      </c>
    </row>
    <row r="17" spans="1:5" x14ac:dyDescent="0.25">
      <c r="A17" s="13" t="str">
        <f t="shared" si="0"/>
        <v>CHBPWPW</v>
      </c>
      <c r="B17" s="13" t="s">
        <v>36</v>
      </c>
      <c r="C17" s="13" t="s">
        <v>37</v>
      </c>
      <c r="D17" s="22">
        <v>9.2371581372712743E-4</v>
      </c>
      <c r="E17" s="22">
        <v>0</v>
      </c>
    </row>
    <row r="18" spans="1:5" x14ac:dyDescent="0.25">
      <c r="A18" s="13" t="str">
        <f t="shared" si="0"/>
        <v>COUPBOB</v>
      </c>
      <c r="B18" s="13" t="s">
        <v>38</v>
      </c>
      <c r="C18" s="13" t="s">
        <v>39</v>
      </c>
      <c r="D18" s="22">
        <v>1.162377343683658E-2</v>
      </c>
      <c r="E18" s="22">
        <v>0</v>
      </c>
    </row>
    <row r="19" spans="1:5" x14ac:dyDescent="0.25">
      <c r="A19" s="13" t="str">
        <f t="shared" si="0"/>
        <v>COUPGLN</v>
      </c>
      <c r="B19" s="13" t="s">
        <v>38</v>
      </c>
      <c r="C19" s="13" t="s">
        <v>40</v>
      </c>
      <c r="D19" s="22">
        <v>4.7674989015889149E-3</v>
      </c>
      <c r="E19" s="22">
        <v>0</v>
      </c>
    </row>
    <row r="20" spans="1:5" x14ac:dyDescent="0.25">
      <c r="A20" s="13" t="str">
        <f t="shared" si="0"/>
        <v>CTCTCYD</v>
      </c>
      <c r="B20" s="13" t="s">
        <v>41</v>
      </c>
      <c r="C20" s="13" t="s">
        <v>42</v>
      </c>
      <c r="D20" s="22">
        <v>0</v>
      </c>
      <c r="E20" s="22">
        <v>5.4760196636041862E-2</v>
      </c>
    </row>
    <row r="21" spans="1:5" x14ac:dyDescent="0.25">
      <c r="A21" s="13" t="str">
        <f t="shared" si="0"/>
        <v>CTCTOKI</v>
      </c>
      <c r="B21" s="13" t="s">
        <v>41</v>
      </c>
      <c r="C21" s="13" t="s">
        <v>43</v>
      </c>
      <c r="D21" s="22">
        <v>0</v>
      </c>
      <c r="E21" s="22">
        <v>0</v>
      </c>
    </row>
    <row r="22" spans="1:5" x14ac:dyDescent="0.25">
      <c r="A22" s="13" t="str">
        <f t="shared" si="0"/>
        <v>CTCTPPI</v>
      </c>
      <c r="B22" s="13" t="s">
        <v>41</v>
      </c>
      <c r="C22" s="13" t="s">
        <v>44</v>
      </c>
      <c r="D22" s="22">
        <v>0</v>
      </c>
      <c r="E22" s="22">
        <v>0</v>
      </c>
    </row>
    <row r="23" spans="1:5" x14ac:dyDescent="0.25">
      <c r="A23" s="13" t="str">
        <f t="shared" si="0"/>
        <v>CTCTROX</v>
      </c>
      <c r="B23" s="13" t="s">
        <v>41</v>
      </c>
      <c r="C23" s="13" t="s">
        <v>45</v>
      </c>
      <c r="D23" s="22">
        <v>0</v>
      </c>
      <c r="E23" s="22">
        <v>4.2953231415107464E-2</v>
      </c>
    </row>
    <row r="24" spans="1:5" x14ac:dyDescent="0.25">
      <c r="A24" s="13" t="str">
        <f t="shared" si="0"/>
        <v>CTCTSFD</v>
      </c>
      <c r="B24" s="13" t="s">
        <v>41</v>
      </c>
      <c r="C24" s="13" t="s">
        <v>46</v>
      </c>
      <c r="D24" s="22">
        <v>0</v>
      </c>
      <c r="E24" s="22">
        <v>0</v>
      </c>
    </row>
    <row r="25" spans="1:5" x14ac:dyDescent="0.25">
      <c r="A25" s="13" t="str">
        <f t="shared" si="0"/>
        <v>CTCTTHI</v>
      </c>
      <c r="B25" s="13" t="s">
        <v>41</v>
      </c>
      <c r="C25" s="13" t="s">
        <v>47</v>
      </c>
      <c r="D25" s="22">
        <v>0</v>
      </c>
      <c r="E25" s="22">
        <v>0</v>
      </c>
    </row>
    <row r="26" spans="1:5" x14ac:dyDescent="0.25">
      <c r="A26" s="13" t="str">
        <f t="shared" si="0"/>
        <v>CTCTWHI</v>
      </c>
      <c r="B26" s="13" t="s">
        <v>41</v>
      </c>
      <c r="C26" s="13" t="s">
        <v>48</v>
      </c>
      <c r="D26" s="22">
        <v>4.2795631920216647E-5</v>
      </c>
      <c r="E26" s="22">
        <v>0</v>
      </c>
    </row>
    <row r="27" spans="1:5" x14ac:dyDescent="0.25">
      <c r="A27" s="13" t="str">
        <f t="shared" si="0"/>
        <v>CTCTWRK</v>
      </c>
      <c r="B27" s="13" t="s">
        <v>41</v>
      </c>
      <c r="C27" s="13" t="s">
        <v>49</v>
      </c>
      <c r="D27" s="22">
        <v>0</v>
      </c>
      <c r="E27" s="22">
        <v>0</v>
      </c>
    </row>
    <row r="28" spans="1:5" x14ac:dyDescent="0.25">
      <c r="A28" s="13" t="str">
        <f t="shared" si="0"/>
        <v>DUNECML</v>
      </c>
      <c r="B28" s="13" t="s">
        <v>50</v>
      </c>
      <c r="C28" s="13" t="s">
        <v>51</v>
      </c>
      <c r="D28" s="22">
        <v>0</v>
      </c>
      <c r="E28" s="22">
        <v>0</v>
      </c>
    </row>
    <row r="29" spans="1:5" x14ac:dyDescent="0.25">
      <c r="A29" s="13" t="str">
        <f t="shared" si="0"/>
        <v>DUNECYD</v>
      </c>
      <c r="B29" s="13" t="s">
        <v>50</v>
      </c>
      <c r="C29" s="13" t="s">
        <v>42</v>
      </c>
      <c r="D29" s="22">
        <v>0</v>
      </c>
      <c r="E29" s="22">
        <v>9.6287195538503998E-4</v>
      </c>
    </row>
    <row r="30" spans="1:5" x14ac:dyDescent="0.25">
      <c r="A30" s="13" t="str">
        <f t="shared" si="0"/>
        <v>DUNEFKN</v>
      </c>
      <c r="B30" s="13" t="s">
        <v>50</v>
      </c>
      <c r="C30" s="13" t="s">
        <v>52</v>
      </c>
      <c r="D30" s="22">
        <v>0</v>
      </c>
      <c r="E30" s="22">
        <v>0</v>
      </c>
    </row>
    <row r="31" spans="1:5" x14ac:dyDescent="0.25">
      <c r="A31" s="13" t="str">
        <f t="shared" si="0"/>
        <v>DUNEHWB</v>
      </c>
      <c r="B31" s="13" t="s">
        <v>50</v>
      </c>
      <c r="C31" s="13" t="s">
        <v>53</v>
      </c>
      <c r="D31" s="22">
        <v>0</v>
      </c>
      <c r="E31" s="22">
        <v>0</v>
      </c>
    </row>
    <row r="32" spans="1:5" x14ac:dyDescent="0.25">
      <c r="A32" s="13" t="str">
        <f t="shared" si="0"/>
        <v>DUNESDN</v>
      </c>
      <c r="B32" s="13" t="s">
        <v>50</v>
      </c>
      <c r="C32" s="13" t="s">
        <v>54</v>
      </c>
      <c r="D32" s="22">
        <v>0</v>
      </c>
      <c r="E32" s="22">
        <v>0</v>
      </c>
    </row>
    <row r="33" spans="1:5" x14ac:dyDescent="0.25">
      <c r="A33" s="13" t="str">
        <f t="shared" si="0"/>
        <v>EASHASB</v>
      </c>
      <c r="B33" s="13" t="s">
        <v>55</v>
      </c>
      <c r="C33" s="13" t="s">
        <v>56</v>
      </c>
      <c r="D33" s="22">
        <v>0</v>
      </c>
      <c r="E33" s="22">
        <v>0</v>
      </c>
    </row>
    <row r="34" spans="1:5" x14ac:dyDescent="0.25">
      <c r="A34" s="13" t="str">
        <f t="shared" si="0"/>
        <v>EASTTUI</v>
      </c>
      <c r="B34" s="13" t="s">
        <v>57</v>
      </c>
      <c r="C34" s="13" t="s">
        <v>58</v>
      </c>
      <c r="D34" s="22">
        <v>8.5913773322689388E-3</v>
      </c>
      <c r="E34" s="22">
        <v>0</v>
      </c>
    </row>
    <row r="35" spans="1:5" x14ac:dyDescent="0.25">
      <c r="A35" s="13" t="str">
        <f t="shared" si="0"/>
        <v>POWNFKN</v>
      </c>
      <c r="B35" s="13" t="s">
        <v>59</v>
      </c>
      <c r="C35" s="13" t="s">
        <v>52</v>
      </c>
      <c r="D35" s="22">
        <v>0</v>
      </c>
      <c r="E35" s="22">
        <v>0</v>
      </c>
    </row>
    <row r="36" spans="1:5" x14ac:dyDescent="0.25">
      <c r="A36" s="13" t="str">
        <f t="shared" si="0"/>
        <v>GENEHLY</v>
      </c>
      <c r="B36" s="13" t="s">
        <v>60</v>
      </c>
      <c r="C36" s="13" t="s">
        <v>61</v>
      </c>
      <c r="D36" s="22">
        <v>0</v>
      </c>
      <c r="E36" s="22">
        <v>0</v>
      </c>
    </row>
    <row r="37" spans="1:5" x14ac:dyDescent="0.25">
      <c r="A37" s="13" t="str">
        <f t="shared" si="0"/>
        <v>GENERPO</v>
      </c>
      <c r="B37" s="13" t="s">
        <v>60</v>
      </c>
      <c r="C37" s="13" t="s">
        <v>62</v>
      </c>
      <c r="D37" s="22">
        <v>0</v>
      </c>
      <c r="E37" s="22">
        <v>0</v>
      </c>
    </row>
    <row r="38" spans="1:5" x14ac:dyDescent="0.25">
      <c r="A38" s="13" t="str">
        <f t="shared" si="0"/>
        <v>GENETKA</v>
      </c>
      <c r="B38" s="13" t="s">
        <v>60</v>
      </c>
      <c r="C38" s="13" t="s">
        <v>31</v>
      </c>
      <c r="D38" s="22">
        <v>0</v>
      </c>
      <c r="E38" s="22">
        <v>3.6933528477333544E-3</v>
      </c>
    </row>
    <row r="39" spans="1:5" x14ac:dyDescent="0.25">
      <c r="A39" s="13" t="str">
        <f t="shared" si="0"/>
        <v>GENETKB</v>
      </c>
      <c r="B39" s="13" t="s">
        <v>60</v>
      </c>
      <c r="C39" s="13" t="s">
        <v>63</v>
      </c>
      <c r="D39" s="22">
        <v>0</v>
      </c>
      <c r="E39" s="22">
        <v>2.1767428017991024E-2</v>
      </c>
    </row>
    <row r="40" spans="1:5" x14ac:dyDescent="0.25">
      <c r="A40" s="13" t="str">
        <f t="shared" si="0"/>
        <v>GENETKU</v>
      </c>
      <c r="B40" s="13" t="s">
        <v>60</v>
      </c>
      <c r="C40" s="13" t="s">
        <v>64</v>
      </c>
      <c r="D40" s="22">
        <v>0</v>
      </c>
      <c r="E40" s="22">
        <v>0</v>
      </c>
    </row>
    <row r="41" spans="1:5" x14ac:dyDescent="0.25">
      <c r="A41" s="13" t="str">
        <f t="shared" si="0"/>
        <v>GENETUI</v>
      </c>
      <c r="B41" s="13" t="s">
        <v>60</v>
      </c>
      <c r="C41" s="13" t="s">
        <v>58</v>
      </c>
      <c r="D41" s="22">
        <v>0</v>
      </c>
      <c r="E41" s="22">
        <v>0</v>
      </c>
    </row>
    <row r="42" spans="1:5" x14ac:dyDescent="0.25">
      <c r="A42" s="13" t="str">
        <f t="shared" si="0"/>
        <v>HOROMHO</v>
      </c>
      <c r="B42" s="13" t="s">
        <v>65</v>
      </c>
      <c r="C42" s="13" t="s">
        <v>66</v>
      </c>
      <c r="D42" s="22">
        <v>5.0789749309143833E-4</v>
      </c>
      <c r="E42" s="22">
        <v>0</v>
      </c>
    </row>
    <row r="43" spans="1:5" x14ac:dyDescent="0.25">
      <c r="A43" s="13" t="str">
        <f t="shared" si="0"/>
        <v>HOROPRM</v>
      </c>
      <c r="B43" s="13" t="s">
        <v>65</v>
      </c>
      <c r="C43" s="13" t="s">
        <v>67</v>
      </c>
      <c r="D43" s="22">
        <v>2.0811198886089531E-3</v>
      </c>
      <c r="E43" s="22">
        <v>0</v>
      </c>
    </row>
    <row r="44" spans="1:5" x14ac:dyDescent="0.25">
      <c r="A44" s="13" t="str">
        <f t="shared" si="0"/>
        <v>HRZEEDG</v>
      </c>
      <c r="B44" s="13" t="s">
        <v>68</v>
      </c>
      <c r="C44" s="13" t="s">
        <v>69</v>
      </c>
      <c r="D44" s="22">
        <v>9.3377748583254282E-3</v>
      </c>
      <c r="E44" s="22">
        <v>0</v>
      </c>
    </row>
    <row r="45" spans="1:5" x14ac:dyDescent="0.25">
      <c r="A45" s="13" t="str">
        <f t="shared" si="0"/>
        <v>HRZEKAW</v>
      </c>
      <c r="B45" s="13" t="s">
        <v>68</v>
      </c>
      <c r="C45" s="13" t="s">
        <v>19</v>
      </c>
      <c r="D45" s="22">
        <v>0</v>
      </c>
      <c r="E45" s="22">
        <v>0</v>
      </c>
    </row>
    <row r="46" spans="1:5" x14ac:dyDescent="0.25">
      <c r="A46" s="13" t="str">
        <f t="shared" si="0"/>
        <v>HRZEWAI</v>
      </c>
      <c r="B46" s="13" t="s">
        <v>68</v>
      </c>
      <c r="C46" s="13" t="s">
        <v>70</v>
      </c>
      <c r="D46" s="22">
        <v>1.6638318837190187E-3</v>
      </c>
      <c r="E46" s="22">
        <v>0</v>
      </c>
    </row>
    <row r="47" spans="1:5" x14ac:dyDescent="0.25">
      <c r="A47" s="13" t="str">
        <f t="shared" si="0"/>
        <v>KIWIHWA</v>
      </c>
      <c r="B47" s="13" t="s">
        <v>71</v>
      </c>
      <c r="C47" s="13" t="s">
        <v>23</v>
      </c>
      <c r="D47" s="22">
        <v>0</v>
      </c>
      <c r="E47" s="22">
        <v>0</v>
      </c>
    </row>
    <row r="48" spans="1:5" x14ac:dyDescent="0.25">
      <c r="A48" s="13" t="str">
        <f t="shared" si="0"/>
        <v>KUPEHWA</v>
      </c>
      <c r="B48" s="13" t="s">
        <v>72</v>
      </c>
      <c r="C48" s="13" t="s">
        <v>23</v>
      </c>
      <c r="D48" s="22">
        <v>4.8467047209815823E-4</v>
      </c>
      <c r="E48" s="22">
        <v>0</v>
      </c>
    </row>
    <row r="49" spans="1:5" x14ac:dyDescent="0.25">
      <c r="A49" s="13" t="str">
        <f t="shared" si="0"/>
        <v>MARLBLN</v>
      </c>
      <c r="B49" s="13" t="s">
        <v>73</v>
      </c>
      <c r="C49" s="13" t="s">
        <v>74</v>
      </c>
      <c r="D49" s="22">
        <v>0</v>
      </c>
      <c r="E49" s="22">
        <v>0</v>
      </c>
    </row>
    <row r="50" spans="1:5" x14ac:dyDescent="0.25">
      <c r="A50" s="13" t="str">
        <f t="shared" si="0"/>
        <v>MELTWDV</v>
      </c>
      <c r="B50" s="13" t="s">
        <v>75</v>
      </c>
      <c r="C50" s="13" t="s">
        <v>76</v>
      </c>
      <c r="D50" s="22">
        <v>0</v>
      </c>
      <c r="E50" s="22">
        <v>1.0141060065412624E-3</v>
      </c>
    </row>
    <row r="51" spans="1:5" x14ac:dyDescent="0.25">
      <c r="A51" s="13" t="str">
        <f t="shared" si="0"/>
        <v>MELWWWD</v>
      </c>
      <c r="B51" s="13" t="s">
        <v>77</v>
      </c>
      <c r="C51" s="13" t="s">
        <v>78</v>
      </c>
      <c r="D51" s="22">
        <v>0</v>
      </c>
      <c r="E51" s="22">
        <v>2.2742405724813309E-3</v>
      </c>
    </row>
    <row r="52" spans="1:5" x14ac:dyDescent="0.25">
      <c r="A52" s="13" t="str">
        <f t="shared" si="0"/>
        <v>MERIAVI</v>
      </c>
      <c r="B52" s="13" t="s">
        <v>79</v>
      </c>
      <c r="C52" s="13" t="s">
        <v>80</v>
      </c>
      <c r="D52" s="22">
        <v>0</v>
      </c>
      <c r="E52" s="16">
        <v>2.4392646128968309E-2</v>
      </c>
    </row>
    <row r="53" spans="1:5" x14ac:dyDescent="0.25">
      <c r="A53" s="13" t="str">
        <f t="shared" si="0"/>
        <v>MERIBEN</v>
      </c>
      <c r="B53" s="13" t="s">
        <v>79</v>
      </c>
      <c r="C53" s="13" t="s">
        <v>81</v>
      </c>
      <c r="D53" s="22">
        <v>0</v>
      </c>
      <c r="E53" s="16">
        <v>5.9236708101158685E-2</v>
      </c>
    </row>
    <row r="54" spans="1:5" x14ac:dyDescent="0.25">
      <c r="A54" s="13" t="str">
        <f t="shared" si="0"/>
        <v>MERIMAN</v>
      </c>
      <c r="B54" s="13" t="s">
        <v>79</v>
      </c>
      <c r="C54" s="13" t="s">
        <v>82</v>
      </c>
      <c r="D54" s="22">
        <v>0</v>
      </c>
      <c r="E54" s="16">
        <v>0.1303006191516459</v>
      </c>
    </row>
    <row r="55" spans="1:5" x14ac:dyDescent="0.25">
      <c r="A55" s="13" t="str">
        <f t="shared" si="0"/>
        <v>MERIOHA</v>
      </c>
      <c r="B55" s="13" t="s">
        <v>79</v>
      </c>
      <c r="C55" s="13" t="s">
        <v>83</v>
      </c>
      <c r="D55" s="22">
        <v>0</v>
      </c>
      <c r="E55" s="16">
        <v>2.9591478897845636E-2</v>
      </c>
    </row>
    <row r="56" spans="1:5" x14ac:dyDescent="0.25">
      <c r="A56" s="13" t="str">
        <f t="shared" si="0"/>
        <v>MERIOHB</v>
      </c>
      <c r="B56" s="13" t="s">
        <v>79</v>
      </c>
      <c r="C56" s="13" t="s">
        <v>84</v>
      </c>
      <c r="D56" s="22">
        <v>0</v>
      </c>
      <c r="E56" s="16">
        <v>2.4836216439774596E-2</v>
      </c>
    </row>
    <row r="57" spans="1:5" x14ac:dyDescent="0.25">
      <c r="A57" s="13" t="str">
        <f t="shared" si="0"/>
        <v>MERIOHC</v>
      </c>
      <c r="B57" s="13" t="s">
        <v>79</v>
      </c>
      <c r="C57" s="13" t="s">
        <v>85</v>
      </c>
      <c r="D57" s="22">
        <v>0</v>
      </c>
      <c r="E57" s="16">
        <v>2.4707023635652033E-2</v>
      </c>
    </row>
    <row r="58" spans="1:5" x14ac:dyDescent="0.25">
      <c r="A58" s="13" t="str">
        <f t="shared" si="0"/>
        <v>MERITWZ</v>
      </c>
      <c r="B58" s="13" t="s">
        <v>79</v>
      </c>
      <c r="C58" s="13" t="s">
        <v>33</v>
      </c>
      <c r="D58" s="22">
        <v>0</v>
      </c>
      <c r="E58" s="16">
        <v>0</v>
      </c>
    </row>
    <row r="59" spans="1:5" x14ac:dyDescent="0.25">
      <c r="A59" s="13" t="str">
        <f t="shared" si="0"/>
        <v>MERIWTK</v>
      </c>
      <c r="B59" s="13" t="s">
        <v>79</v>
      </c>
      <c r="C59" s="13" t="s">
        <v>86</v>
      </c>
      <c r="D59" s="22">
        <v>0</v>
      </c>
      <c r="E59" s="16">
        <v>1.2772208448117054E-2</v>
      </c>
    </row>
    <row r="60" spans="1:5" x14ac:dyDescent="0.25">
      <c r="A60" s="13" t="str">
        <f t="shared" si="0"/>
        <v>METHMNI</v>
      </c>
      <c r="B60" s="13" t="s">
        <v>87</v>
      </c>
      <c r="C60" s="13" t="s">
        <v>88</v>
      </c>
      <c r="D60" s="22">
        <v>3.9878033656493944E-4</v>
      </c>
      <c r="E60" s="22">
        <v>0</v>
      </c>
    </row>
    <row r="61" spans="1:5" x14ac:dyDescent="0.25">
      <c r="A61" s="13" t="str">
        <f t="shared" si="0"/>
        <v>MPOWASY</v>
      </c>
      <c r="B61" s="13" t="s">
        <v>89</v>
      </c>
      <c r="C61" s="13" t="s">
        <v>90</v>
      </c>
      <c r="D61" s="22">
        <v>0</v>
      </c>
      <c r="E61" s="22">
        <v>0</v>
      </c>
    </row>
    <row r="62" spans="1:5" x14ac:dyDescent="0.25">
      <c r="A62" s="13" t="str">
        <f t="shared" si="0"/>
        <v>MPOWCUL</v>
      </c>
      <c r="B62" s="13" t="s">
        <v>89</v>
      </c>
      <c r="C62" s="13" t="s">
        <v>91</v>
      </c>
      <c r="D62" s="22">
        <v>0</v>
      </c>
      <c r="E62" s="22">
        <v>0</v>
      </c>
    </row>
    <row r="63" spans="1:5" x14ac:dyDescent="0.25">
      <c r="A63" s="13" t="str">
        <f t="shared" si="0"/>
        <v>MPOWKAI</v>
      </c>
      <c r="B63" s="13" t="s">
        <v>89</v>
      </c>
      <c r="C63" s="13" t="s">
        <v>92</v>
      </c>
      <c r="D63" s="22">
        <v>0</v>
      </c>
      <c r="E63" s="22">
        <v>0</v>
      </c>
    </row>
    <row r="64" spans="1:5" x14ac:dyDescent="0.25">
      <c r="A64" s="13" t="str">
        <f t="shared" si="0"/>
        <v>MPOWSBK</v>
      </c>
      <c r="B64" s="13" t="s">
        <v>89</v>
      </c>
      <c r="C64" s="13" t="s">
        <v>93</v>
      </c>
      <c r="D64" s="22">
        <v>0</v>
      </c>
      <c r="E64" s="22">
        <v>0</v>
      </c>
    </row>
    <row r="65" spans="1:5" x14ac:dyDescent="0.25">
      <c r="A65" s="13" t="str">
        <f t="shared" si="0"/>
        <v>MPOWWPR</v>
      </c>
      <c r="B65" s="13" t="s">
        <v>89</v>
      </c>
      <c r="C65" s="13" t="s">
        <v>94</v>
      </c>
      <c r="D65" s="22">
        <v>0</v>
      </c>
      <c r="E65" s="22">
        <v>0</v>
      </c>
    </row>
    <row r="66" spans="1:5" x14ac:dyDescent="0.25">
      <c r="A66" s="13" t="str">
        <f t="shared" si="0"/>
        <v>MRPLARA</v>
      </c>
      <c r="B66" s="13" t="s">
        <v>95</v>
      </c>
      <c r="C66" s="13" t="s">
        <v>96</v>
      </c>
      <c r="D66" s="22">
        <v>0</v>
      </c>
      <c r="E66" s="22">
        <v>0</v>
      </c>
    </row>
    <row r="67" spans="1:5" x14ac:dyDescent="0.25">
      <c r="A67" s="13" t="str">
        <f t="shared" ref="A67:A130" si="1">B67&amp;C67</f>
        <v>MRPLARI</v>
      </c>
      <c r="B67" s="13" t="s">
        <v>95</v>
      </c>
      <c r="C67" s="13" t="s">
        <v>97</v>
      </c>
      <c r="D67" s="22">
        <v>0</v>
      </c>
      <c r="E67" s="22">
        <v>0</v>
      </c>
    </row>
    <row r="68" spans="1:5" x14ac:dyDescent="0.25">
      <c r="A68" s="13" t="str">
        <f t="shared" si="1"/>
        <v>MRPLATI</v>
      </c>
      <c r="B68" s="13" t="s">
        <v>95</v>
      </c>
      <c r="C68" s="13" t="s">
        <v>98</v>
      </c>
      <c r="D68" s="22">
        <v>0</v>
      </c>
      <c r="E68" s="22">
        <v>0</v>
      </c>
    </row>
    <row r="69" spans="1:5" x14ac:dyDescent="0.25">
      <c r="A69" s="13" t="str">
        <f t="shared" si="1"/>
        <v>MRPLKPO</v>
      </c>
      <c r="B69" s="13" t="s">
        <v>95</v>
      </c>
      <c r="C69" s="13" t="s">
        <v>99</v>
      </c>
      <c r="D69" s="22">
        <v>0</v>
      </c>
      <c r="E69" s="22">
        <v>0</v>
      </c>
    </row>
    <row r="70" spans="1:5" x14ac:dyDescent="0.25">
      <c r="A70" s="13" t="str">
        <f t="shared" si="1"/>
        <v>MRPLMTI</v>
      </c>
      <c r="B70" s="13" t="s">
        <v>95</v>
      </c>
      <c r="C70" s="13" t="s">
        <v>100</v>
      </c>
      <c r="D70" s="22">
        <v>0</v>
      </c>
      <c r="E70" s="22">
        <v>0</v>
      </c>
    </row>
    <row r="71" spans="1:5" x14ac:dyDescent="0.25">
      <c r="A71" s="13" t="str">
        <f t="shared" si="1"/>
        <v>NTRGNAP</v>
      </c>
      <c r="B71" s="13" t="s">
        <v>101</v>
      </c>
      <c r="C71" s="13" t="s">
        <v>102</v>
      </c>
      <c r="D71" s="22">
        <v>0</v>
      </c>
      <c r="E71" s="22">
        <v>0</v>
      </c>
    </row>
    <row r="72" spans="1:5" x14ac:dyDescent="0.25">
      <c r="A72" s="13" t="str">
        <f t="shared" si="1"/>
        <v>MRPLOHK</v>
      </c>
      <c r="B72" s="13" t="s">
        <v>95</v>
      </c>
      <c r="C72" s="13" t="s">
        <v>103</v>
      </c>
      <c r="D72" s="22">
        <v>0</v>
      </c>
      <c r="E72" s="22">
        <v>0</v>
      </c>
    </row>
    <row r="73" spans="1:5" x14ac:dyDescent="0.25">
      <c r="A73" s="13" t="str">
        <f t="shared" si="1"/>
        <v>SCGLSWN</v>
      </c>
      <c r="B73" s="13" t="s">
        <v>104</v>
      </c>
      <c r="C73" s="13" t="s">
        <v>105</v>
      </c>
      <c r="D73" s="22">
        <v>0</v>
      </c>
      <c r="E73" s="22">
        <v>0</v>
      </c>
    </row>
    <row r="74" spans="1:5" x14ac:dyDescent="0.25">
      <c r="A74" s="13" t="str">
        <f t="shared" si="1"/>
        <v>MRPLWKM</v>
      </c>
      <c r="B74" s="13" t="s">
        <v>95</v>
      </c>
      <c r="C74" s="13" t="s">
        <v>106</v>
      </c>
      <c r="D74" s="22">
        <v>0</v>
      </c>
      <c r="E74" s="22">
        <v>0</v>
      </c>
    </row>
    <row r="75" spans="1:5" x14ac:dyDescent="0.25">
      <c r="A75" s="13" t="str">
        <f t="shared" si="1"/>
        <v>MRPLWPA</v>
      </c>
      <c r="B75" s="13" t="s">
        <v>95</v>
      </c>
      <c r="C75" s="13" t="s">
        <v>107</v>
      </c>
      <c r="D75" s="22">
        <v>0</v>
      </c>
      <c r="E75" s="22">
        <v>0</v>
      </c>
    </row>
    <row r="76" spans="1:5" x14ac:dyDescent="0.25">
      <c r="A76" s="13" t="str">
        <f t="shared" si="1"/>
        <v>NAPANAP</v>
      </c>
      <c r="B76" s="13" t="s">
        <v>108</v>
      </c>
      <c r="C76" s="13" t="s">
        <v>102</v>
      </c>
      <c r="D76" s="22">
        <v>0</v>
      </c>
      <c r="E76" s="22">
        <v>0</v>
      </c>
    </row>
    <row r="77" spans="1:5" x14ac:dyDescent="0.25">
      <c r="A77" s="13" t="str">
        <f t="shared" si="1"/>
        <v>NELSSTK</v>
      </c>
      <c r="B77" s="13" t="s">
        <v>109</v>
      </c>
      <c r="C77" s="13" t="s">
        <v>110</v>
      </c>
      <c r="D77" s="22">
        <v>0</v>
      </c>
      <c r="E77" s="22">
        <v>0</v>
      </c>
    </row>
    <row r="78" spans="1:5" x14ac:dyDescent="0.25">
      <c r="A78" s="13" t="str">
        <f t="shared" si="1"/>
        <v>NPOWBRB</v>
      </c>
      <c r="B78" s="13" t="s">
        <v>111</v>
      </c>
      <c r="C78" s="13" t="s">
        <v>112</v>
      </c>
      <c r="D78" s="22">
        <v>1.1588374114751943E-2</v>
      </c>
      <c r="E78" s="22">
        <v>0</v>
      </c>
    </row>
    <row r="79" spans="1:5" x14ac:dyDescent="0.25">
      <c r="A79" s="13" t="str">
        <f t="shared" si="1"/>
        <v>NPOWMPE</v>
      </c>
      <c r="B79" s="13" t="s">
        <v>111</v>
      </c>
      <c r="C79" s="13" t="s">
        <v>113</v>
      </c>
      <c r="D79" s="22">
        <v>1.7277498370192785E-2</v>
      </c>
      <c r="E79" s="22">
        <v>0</v>
      </c>
    </row>
    <row r="80" spans="1:5" x14ac:dyDescent="0.25">
      <c r="A80" s="13" t="str">
        <f t="shared" si="1"/>
        <v>NPOWMTO</v>
      </c>
      <c r="B80" s="13" t="s">
        <v>111</v>
      </c>
      <c r="C80" s="13" t="s">
        <v>114</v>
      </c>
      <c r="D80" s="22">
        <v>2.9020692982653583E-3</v>
      </c>
      <c r="E80" s="22">
        <v>0</v>
      </c>
    </row>
    <row r="81" spans="1:5" x14ac:dyDescent="0.25">
      <c r="A81" s="13" t="str">
        <f t="shared" si="1"/>
        <v>NZASTWI</v>
      </c>
      <c r="B81" s="13" t="s">
        <v>115</v>
      </c>
      <c r="C81" s="13" t="s">
        <v>116</v>
      </c>
      <c r="D81" s="22">
        <v>0</v>
      </c>
      <c r="E81" s="22">
        <v>0</v>
      </c>
    </row>
    <row r="82" spans="1:5" x14ac:dyDescent="0.25">
      <c r="A82" s="13" t="str">
        <f t="shared" si="1"/>
        <v>NZSTGLN</v>
      </c>
      <c r="B82" s="13" t="s">
        <v>117</v>
      </c>
      <c r="C82" s="13" t="s">
        <v>40</v>
      </c>
      <c r="D82" s="22">
        <v>1.4498648889682405E-2</v>
      </c>
      <c r="E82" s="22">
        <v>0</v>
      </c>
    </row>
    <row r="83" spans="1:5" x14ac:dyDescent="0.25">
      <c r="A83" s="13" t="str">
        <f t="shared" si="1"/>
        <v>ORONAPS</v>
      </c>
      <c r="B83" s="13" t="s">
        <v>118</v>
      </c>
      <c r="C83" s="13" t="s">
        <v>119</v>
      </c>
      <c r="D83" s="22">
        <v>0</v>
      </c>
      <c r="E83" s="22">
        <v>0</v>
      </c>
    </row>
    <row r="84" spans="1:5" x14ac:dyDescent="0.25">
      <c r="A84" s="13" t="str">
        <f t="shared" si="1"/>
        <v>ORONBRY</v>
      </c>
      <c r="B84" s="13" t="s">
        <v>118</v>
      </c>
      <c r="C84" s="13" t="s">
        <v>120</v>
      </c>
      <c r="D84" s="22">
        <v>0</v>
      </c>
      <c r="E84" s="22">
        <v>0</v>
      </c>
    </row>
    <row r="85" spans="1:5" x14ac:dyDescent="0.25">
      <c r="A85" s="13" t="str">
        <f t="shared" si="1"/>
        <v>ORONCLH</v>
      </c>
      <c r="B85" s="13" t="s">
        <v>118</v>
      </c>
      <c r="C85" s="13" t="s">
        <v>121</v>
      </c>
      <c r="D85" s="22">
        <v>0</v>
      </c>
      <c r="E85" s="22">
        <v>0</v>
      </c>
    </row>
    <row r="86" spans="1:5" x14ac:dyDescent="0.25">
      <c r="A86" s="13" t="str">
        <f t="shared" si="1"/>
        <v>ORONCOL</v>
      </c>
      <c r="B86" s="13" t="s">
        <v>118</v>
      </c>
      <c r="C86" s="13" t="s">
        <v>122</v>
      </c>
      <c r="D86" s="22">
        <v>0</v>
      </c>
      <c r="E86" s="22">
        <v>0</v>
      </c>
    </row>
    <row r="87" spans="1:5" x14ac:dyDescent="0.25">
      <c r="A87" s="13" t="str">
        <f t="shared" si="1"/>
        <v>ORONHOR</v>
      </c>
      <c r="B87" s="13" t="s">
        <v>118</v>
      </c>
      <c r="C87" s="13" t="s">
        <v>123</v>
      </c>
      <c r="D87" s="22">
        <v>0</v>
      </c>
      <c r="E87" s="22">
        <v>0</v>
      </c>
    </row>
    <row r="88" spans="1:5" x14ac:dyDescent="0.25">
      <c r="A88" s="13" t="str">
        <f t="shared" si="1"/>
        <v>ORONISL</v>
      </c>
      <c r="B88" s="13" t="s">
        <v>118</v>
      </c>
      <c r="C88" s="13" t="s">
        <v>124</v>
      </c>
      <c r="D88" s="22">
        <v>0</v>
      </c>
      <c r="E88" s="22">
        <v>0</v>
      </c>
    </row>
    <row r="89" spans="1:5" x14ac:dyDescent="0.25">
      <c r="A89" s="13" t="str">
        <f t="shared" si="1"/>
        <v>ORONKBY</v>
      </c>
      <c r="B89" s="13" t="s">
        <v>118</v>
      </c>
      <c r="C89" s="13" t="s">
        <v>125</v>
      </c>
      <c r="D89" s="22">
        <v>0</v>
      </c>
      <c r="E89" s="22">
        <v>0</v>
      </c>
    </row>
    <row r="90" spans="1:5" x14ac:dyDescent="0.25">
      <c r="A90" s="13" t="str">
        <f t="shared" si="1"/>
        <v>POWNBAL</v>
      </c>
      <c r="B90" s="13" t="s">
        <v>59</v>
      </c>
      <c r="C90" s="13" t="s">
        <v>126</v>
      </c>
      <c r="D90" s="22">
        <v>0</v>
      </c>
      <c r="E90" s="22">
        <v>0</v>
      </c>
    </row>
    <row r="91" spans="1:5" x14ac:dyDescent="0.25">
      <c r="A91" s="13" t="str">
        <f t="shared" si="1"/>
        <v>POWNHWB</v>
      </c>
      <c r="B91" s="13" t="s">
        <v>59</v>
      </c>
      <c r="C91" s="13" t="s">
        <v>53</v>
      </c>
      <c r="D91" s="22">
        <v>0</v>
      </c>
      <c r="E91" s="22">
        <v>0</v>
      </c>
    </row>
    <row r="92" spans="1:5" x14ac:dyDescent="0.25">
      <c r="A92" s="13" t="str">
        <f t="shared" si="1"/>
        <v>POWNNSY</v>
      </c>
      <c r="B92" s="13" t="s">
        <v>59</v>
      </c>
      <c r="C92" s="13" t="s">
        <v>127</v>
      </c>
      <c r="D92" s="22">
        <v>0</v>
      </c>
      <c r="E92" s="22">
        <v>0</v>
      </c>
    </row>
    <row r="93" spans="1:5" x14ac:dyDescent="0.25">
      <c r="A93" s="13" t="str">
        <f t="shared" si="1"/>
        <v>PANPWHI</v>
      </c>
      <c r="B93" s="13" t="s">
        <v>128</v>
      </c>
      <c r="C93" s="13" t="s">
        <v>48</v>
      </c>
      <c r="D93" s="22">
        <v>1.4693615699308165E-2</v>
      </c>
      <c r="E93" s="22">
        <v>0</v>
      </c>
    </row>
    <row r="94" spans="1:5" x14ac:dyDescent="0.25">
      <c r="A94" s="13" t="str">
        <f t="shared" si="1"/>
        <v>POCOBPE</v>
      </c>
      <c r="B94" s="13" t="s">
        <v>129</v>
      </c>
      <c r="C94" s="13" t="s">
        <v>130</v>
      </c>
      <c r="D94" s="22">
        <v>2.8246718206628415E-3</v>
      </c>
      <c r="E94" s="22">
        <v>0</v>
      </c>
    </row>
    <row r="95" spans="1:5" x14ac:dyDescent="0.25">
      <c r="A95" s="13" t="str">
        <f t="shared" si="1"/>
        <v>POCOBRK</v>
      </c>
      <c r="B95" s="13" t="s">
        <v>129</v>
      </c>
      <c r="C95" s="13" t="s">
        <v>131</v>
      </c>
      <c r="D95" s="22">
        <v>9.848553536754808E-4</v>
      </c>
      <c r="E95" s="22">
        <v>0</v>
      </c>
    </row>
    <row r="96" spans="1:5" x14ac:dyDescent="0.25">
      <c r="A96" s="13" t="str">
        <f t="shared" si="1"/>
        <v>POCOCST</v>
      </c>
      <c r="B96" s="13" t="s">
        <v>129</v>
      </c>
      <c r="C96" s="13" t="s">
        <v>132</v>
      </c>
      <c r="D96" s="22">
        <v>2.4613881825824961E-3</v>
      </c>
      <c r="E96" s="22">
        <v>0</v>
      </c>
    </row>
    <row r="97" spans="1:5" x14ac:dyDescent="0.25">
      <c r="A97" s="13" t="str">
        <f t="shared" si="1"/>
        <v>POCOGYT</v>
      </c>
      <c r="B97" s="13" t="s">
        <v>129</v>
      </c>
      <c r="C97" s="13" t="s">
        <v>133</v>
      </c>
      <c r="D97" s="22">
        <v>4.0017690555702994E-4</v>
      </c>
      <c r="E97" s="22">
        <v>0</v>
      </c>
    </row>
    <row r="98" spans="1:5" x14ac:dyDescent="0.25">
      <c r="A98" s="13" t="str">
        <f t="shared" si="1"/>
        <v>POCOHIN</v>
      </c>
      <c r="B98" s="13" t="s">
        <v>129</v>
      </c>
      <c r="C98" s="13" t="s">
        <v>134</v>
      </c>
      <c r="D98" s="22">
        <v>6.2464515686489093E-3</v>
      </c>
      <c r="E98" s="22">
        <v>0</v>
      </c>
    </row>
    <row r="99" spans="1:5" x14ac:dyDescent="0.25">
      <c r="A99" s="13" t="str">
        <f t="shared" si="1"/>
        <v>POCOHUI</v>
      </c>
      <c r="B99" s="13" t="s">
        <v>129</v>
      </c>
      <c r="C99" s="13" t="s">
        <v>135</v>
      </c>
      <c r="D99" s="22">
        <v>1.2001460101220599E-3</v>
      </c>
      <c r="E99" s="22">
        <v>0</v>
      </c>
    </row>
    <row r="100" spans="1:5" x14ac:dyDescent="0.25">
      <c r="A100" s="13" t="str">
        <f t="shared" si="1"/>
        <v>POCOHWA</v>
      </c>
      <c r="B100" s="13" t="s">
        <v>129</v>
      </c>
      <c r="C100" s="13" t="s">
        <v>23</v>
      </c>
      <c r="D100" s="22">
        <v>1.268940425410417E-3</v>
      </c>
      <c r="E100" s="22">
        <v>0</v>
      </c>
    </row>
    <row r="101" spans="1:5" x14ac:dyDescent="0.25">
      <c r="A101" s="13" t="str">
        <f t="shared" si="1"/>
        <v>POCOKIN</v>
      </c>
      <c r="B101" s="13" t="s">
        <v>129</v>
      </c>
      <c r="C101" s="13" t="s">
        <v>136</v>
      </c>
      <c r="D101" s="22">
        <v>1.2122842447225042E-2</v>
      </c>
      <c r="E101" s="22">
        <v>0</v>
      </c>
    </row>
    <row r="102" spans="1:5" x14ac:dyDescent="0.25">
      <c r="A102" s="13" t="str">
        <f t="shared" si="1"/>
        <v>POCOKMO</v>
      </c>
      <c r="B102" s="13" t="s">
        <v>129</v>
      </c>
      <c r="C102" s="13" t="s">
        <v>137</v>
      </c>
      <c r="D102" s="22">
        <v>2.1876831294876105E-3</v>
      </c>
      <c r="E102" s="22">
        <v>0</v>
      </c>
    </row>
    <row r="103" spans="1:5" x14ac:dyDescent="0.25">
      <c r="A103" s="13" t="str">
        <f t="shared" si="1"/>
        <v>POCOKPU</v>
      </c>
      <c r="B103" s="13" t="s">
        <v>129</v>
      </c>
      <c r="C103" s="13" t="s">
        <v>138</v>
      </c>
      <c r="D103" s="22">
        <v>6.4095389271514808E-3</v>
      </c>
      <c r="E103" s="22">
        <v>0</v>
      </c>
    </row>
    <row r="104" spans="1:5" x14ac:dyDescent="0.25">
      <c r="A104" s="13" t="str">
        <f t="shared" si="1"/>
        <v>POCOLTN</v>
      </c>
      <c r="B104" s="13" t="s">
        <v>129</v>
      </c>
      <c r="C104" s="13" t="s">
        <v>139</v>
      </c>
      <c r="D104" s="22">
        <v>1.0620594890845059E-3</v>
      </c>
      <c r="E104" s="22">
        <v>0</v>
      </c>
    </row>
    <row r="105" spans="1:5" x14ac:dyDescent="0.25">
      <c r="A105" s="13" t="str">
        <f t="shared" si="1"/>
        <v>POCOMGM</v>
      </c>
      <c r="B105" s="13" t="s">
        <v>129</v>
      </c>
      <c r="C105" s="13" t="s">
        <v>140</v>
      </c>
      <c r="D105" s="22">
        <v>5.9369689127082527E-4</v>
      </c>
      <c r="E105" s="22">
        <v>0</v>
      </c>
    </row>
    <row r="106" spans="1:5" x14ac:dyDescent="0.25">
      <c r="A106" s="13" t="str">
        <f t="shared" si="1"/>
        <v>POCOMST</v>
      </c>
      <c r="B106" s="13" t="s">
        <v>129</v>
      </c>
      <c r="C106" s="13" t="s">
        <v>141</v>
      </c>
      <c r="D106" s="22">
        <v>1.7488623426945436E-3</v>
      </c>
      <c r="E106" s="22">
        <v>0</v>
      </c>
    </row>
    <row r="107" spans="1:5" x14ac:dyDescent="0.25">
      <c r="A107" s="13" t="str">
        <f t="shared" si="1"/>
        <v>POCOMTM</v>
      </c>
      <c r="B107" s="13" t="s">
        <v>129</v>
      </c>
      <c r="C107" s="13" t="s">
        <v>142</v>
      </c>
      <c r="D107" s="22">
        <v>8.7568315963135711E-3</v>
      </c>
      <c r="E107" s="22">
        <v>0</v>
      </c>
    </row>
    <row r="108" spans="1:5" x14ac:dyDescent="0.25">
      <c r="A108" s="13" t="str">
        <f t="shared" si="1"/>
        <v>POCOMTN</v>
      </c>
      <c r="B108" s="13" t="s">
        <v>129</v>
      </c>
      <c r="C108" s="13" t="s">
        <v>143</v>
      </c>
      <c r="D108" s="22">
        <v>7.0177119272092051E-4</v>
      </c>
      <c r="E108" s="22">
        <v>0</v>
      </c>
    </row>
    <row r="109" spans="1:5" x14ac:dyDescent="0.25">
      <c r="A109" s="13" t="str">
        <f t="shared" si="1"/>
        <v>POCOMTR</v>
      </c>
      <c r="B109" s="13" t="s">
        <v>129</v>
      </c>
      <c r="C109" s="13" t="s">
        <v>144</v>
      </c>
      <c r="D109" s="22">
        <v>2.6458491331208075E-4</v>
      </c>
      <c r="E109" s="22">
        <v>0</v>
      </c>
    </row>
    <row r="110" spans="1:5" x14ac:dyDescent="0.25">
      <c r="A110" s="13" t="str">
        <f t="shared" si="1"/>
        <v>POCOOKN</v>
      </c>
      <c r="B110" s="13" t="s">
        <v>129</v>
      </c>
      <c r="C110" s="13" t="s">
        <v>145</v>
      </c>
      <c r="D110" s="22">
        <v>6.4282212673401099E-5</v>
      </c>
      <c r="E110" s="22">
        <v>0</v>
      </c>
    </row>
    <row r="111" spans="1:5" x14ac:dyDescent="0.25">
      <c r="A111" s="13" t="str">
        <f t="shared" si="1"/>
        <v>POCOOPK</v>
      </c>
      <c r="B111" s="13" t="s">
        <v>129</v>
      </c>
      <c r="C111" s="13" t="s">
        <v>146</v>
      </c>
      <c r="D111" s="22">
        <v>3.82890421077509E-4</v>
      </c>
      <c r="E111" s="22">
        <v>0</v>
      </c>
    </row>
    <row r="112" spans="1:5" x14ac:dyDescent="0.25">
      <c r="A112" s="13" t="str">
        <f t="shared" si="1"/>
        <v>POCOPAO</v>
      </c>
      <c r="B112" s="13" t="s">
        <v>129</v>
      </c>
      <c r="C112" s="13" t="s">
        <v>147</v>
      </c>
      <c r="D112" s="22">
        <v>5.2885593620076209E-3</v>
      </c>
      <c r="E112" s="22">
        <v>0</v>
      </c>
    </row>
    <row r="113" spans="1:5" x14ac:dyDescent="0.25">
      <c r="A113" s="13" t="str">
        <f t="shared" si="1"/>
        <v>POCOSFD</v>
      </c>
      <c r="B113" s="13" t="s">
        <v>129</v>
      </c>
      <c r="C113" s="13" t="s">
        <v>46</v>
      </c>
      <c r="D113" s="22">
        <v>1.0133310178047736E-3</v>
      </c>
      <c r="E113" s="22">
        <v>0</v>
      </c>
    </row>
    <row r="114" spans="1:5" x14ac:dyDescent="0.25">
      <c r="A114" s="13" t="str">
        <f t="shared" si="1"/>
        <v>POCOTGA</v>
      </c>
      <c r="B114" s="13" t="s">
        <v>129</v>
      </c>
      <c r="C114" s="13" t="s">
        <v>148</v>
      </c>
      <c r="D114" s="22">
        <v>1.0710007482519013E-2</v>
      </c>
      <c r="E114" s="22">
        <v>0</v>
      </c>
    </row>
    <row r="115" spans="1:5" x14ac:dyDescent="0.25">
      <c r="A115" s="13" t="str">
        <f t="shared" si="1"/>
        <v>POCOTMI</v>
      </c>
      <c r="B115" s="13" t="s">
        <v>129</v>
      </c>
      <c r="C115" s="13" t="s">
        <v>149</v>
      </c>
      <c r="D115" s="22">
        <v>5.0532450524258072E-3</v>
      </c>
      <c r="E115" s="22">
        <v>0</v>
      </c>
    </row>
    <row r="116" spans="1:5" x14ac:dyDescent="0.25">
      <c r="A116" s="13" t="str">
        <f t="shared" si="1"/>
        <v>POCOWGN</v>
      </c>
      <c r="B116" s="13" t="s">
        <v>129</v>
      </c>
      <c r="C116" s="13" t="s">
        <v>150</v>
      </c>
      <c r="D116" s="22">
        <v>1.1402799918645821E-3</v>
      </c>
      <c r="E116" s="22">
        <v>0</v>
      </c>
    </row>
    <row r="117" spans="1:5" x14ac:dyDescent="0.25">
      <c r="A117" s="13" t="str">
        <f t="shared" si="1"/>
        <v>POCOWHU</v>
      </c>
      <c r="B117" s="13" t="s">
        <v>129</v>
      </c>
      <c r="C117" s="13" t="s">
        <v>151</v>
      </c>
      <c r="D117" s="22">
        <v>5.1376380351783983E-3</v>
      </c>
      <c r="E117" s="22">
        <v>0</v>
      </c>
    </row>
    <row r="118" spans="1:5" x14ac:dyDescent="0.25">
      <c r="A118" s="13" t="str">
        <f t="shared" si="1"/>
        <v>POCOWKO</v>
      </c>
      <c r="B118" s="13" t="s">
        <v>129</v>
      </c>
      <c r="C118" s="13" t="s">
        <v>152</v>
      </c>
      <c r="D118" s="22">
        <v>5.2628472267999115E-3</v>
      </c>
      <c r="E118" s="22">
        <v>0</v>
      </c>
    </row>
    <row r="119" spans="1:5" x14ac:dyDescent="0.25">
      <c r="A119" s="13" t="str">
        <f t="shared" si="1"/>
        <v>POCOWVY</v>
      </c>
      <c r="B119" s="13" t="s">
        <v>129</v>
      </c>
      <c r="C119" s="13" t="s">
        <v>153</v>
      </c>
      <c r="D119" s="22">
        <v>1.9441143707276152E-4</v>
      </c>
      <c r="E119" s="22">
        <v>0</v>
      </c>
    </row>
    <row r="120" spans="1:5" x14ac:dyDescent="0.25">
      <c r="A120" s="13" t="str">
        <f t="shared" si="1"/>
        <v>POWNEDN</v>
      </c>
      <c r="B120" s="13" t="s">
        <v>59</v>
      </c>
      <c r="C120" s="13" t="s">
        <v>154</v>
      </c>
      <c r="D120" s="22">
        <v>0</v>
      </c>
      <c r="E120" s="22">
        <v>0</v>
      </c>
    </row>
    <row r="121" spans="1:5" x14ac:dyDescent="0.25">
      <c r="A121" s="13" t="str">
        <f t="shared" si="1"/>
        <v>POWNGOR</v>
      </c>
      <c r="B121" s="13" t="s">
        <v>59</v>
      </c>
      <c r="C121" s="13" t="s">
        <v>155</v>
      </c>
      <c r="D121" s="22">
        <v>0</v>
      </c>
      <c r="E121" s="22">
        <v>0</v>
      </c>
    </row>
    <row r="122" spans="1:5" x14ac:dyDescent="0.25">
      <c r="A122" s="13" t="str">
        <f t="shared" si="1"/>
        <v>POWNINV</v>
      </c>
      <c r="B122" s="13" t="s">
        <v>59</v>
      </c>
      <c r="C122" s="13" t="s">
        <v>156</v>
      </c>
      <c r="D122" s="22">
        <v>0</v>
      </c>
      <c r="E122" s="22">
        <v>0</v>
      </c>
    </row>
    <row r="123" spans="1:5" x14ac:dyDescent="0.25">
      <c r="A123" s="13" t="str">
        <f t="shared" si="1"/>
        <v>POWNNMA</v>
      </c>
      <c r="B123" s="13" t="s">
        <v>59</v>
      </c>
      <c r="C123" s="13" t="s">
        <v>157</v>
      </c>
      <c r="D123" s="22">
        <v>0</v>
      </c>
      <c r="E123" s="22">
        <v>0</v>
      </c>
    </row>
    <row r="124" spans="1:5" x14ac:dyDescent="0.25">
      <c r="A124" s="13" t="str">
        <f t="shared" si="1"/>
        <v>RAYNBDE</v>
      </c>
      <c r="B124" s="13" t="s">
        <v>158</v>
      </c>
      <c r="C124" s="13" t="s">
        <v>159</v>
      </c>
      <c r="D124" s="22">
        <v>0</v>
      </c>
      <c r="E124" s="22">
        <v>0</v>
      </c>
    </row>
    <row r="125" spans="1:5" x14ac:dyDescent="0.25">
      <c r="A125" s="13" t="str">
        <f t="shared" si="1"/>
        <v>SCANDVK</v>
      </c>
      <c r="B125" s="13" t="s">
        <v>160</v>
      </c>
      <c r="C125" s="13" t="s">
        <v>161</v>
      </c>
      <c r="D125" s="22">
        <v>5.5223240106086968E-4</v>
      </c>
      <c r="E125" s="22">
        <v>0</v>
      </c>
    </row>
    <row r="126" spans="1:5" x14ac:dyDescent="0.25">
      <c r="A126" s="13" t="str">
        <f t="shared" si="1"/>
        <v>SCANWDV</v>
      </c>
      <c r="B126" s="13" t="s">
        <v>160</v>
      </c>
      <c r="C126" s="13" t="s">
        <v>76</v>
      </c>
      <c r="D126" s="22">
        <v>1.0409231217470233E-4</v>
      </c>
      <c r="E126" s="22">
        <v>0</v>
      </c>
    </row>
    <row r="127" spans="1:5" x14ac:dyDescent="0.25">
      <c r="A127" s="13" t="str">
        <f t="shared" si="1"/>
        <v>SHPKPEN</v>
      </c>
      <c r="B127" s="13" t="s">
        <v>162</v>
      </c>
      <c r="C127" s="13" t="s">
        <v>163</v>
      </c>
      <c r="D127" s="22">
        <v>1.3559881586237254E-5</v>
      </c>
      <c r="E127" s="22">
        <v>0</v>
      </c>
    </row>
    <row r="128" spans="1:5" x14ac:dyDescent="0.25">
      <c r="A128" s="13" t="str">
        <f t="shared" si="1"/>
        <v>SOLEBDE</v>
      </c>
      <c r="B128" s="13" t="s">
        <v>164</v>
      </c>
      <c r="C128" s="13" t="s">
        <v>159</v>
      </c>
      <c r="D128" s="22">
        <v>0</v>
      </c>
      <c r="E128" s="22">
        <v>0</v>
      </c>
    </row>
    <row r="129" spans="1:5" x14ac:dyDescent="0.25">
      <c r="A129" s="13" t="str">
        <f t="shared" si="1"/>
        <v>TARWTWC</v>
      </c>
      <c r="B129" s="13" t="s">
        <v>165</v>
      </c>
      <c r="C129" s="13" t="s">
        <v>166</v>
      </c>
      <c r="D129" s="22">
        <v>0</v>
      </c>
      <c r="E129" s="22">
        <v>1.9513093619007511E-3</v>
      </c>
    </row>
    <row r="130" spans="1:5" x14ac:dyDescent="0.25">
      <c r="A130" s="13" t="str">
        <f t="shared" si="1"/>
        <v>TASMKIK</v>
      </c>
      <c r="B130" s="13" t="s">
        <v>167</v>
      </c>
      <c r="C130" s="13" t="s">
        <v>168</v>
      </c>
      <c r="D130" s="22">
        <v>0</v>
      </c>
      <c r="E130" s="22">
        <v>0</v>
      </c>
    </row>
    <row r="131" spans="1:5" x14ac:dyDescent="0.25">
      <c r="A131" s="13" t="str">
        <f t="shared" ref="A131:A194" si="2">B131&amp;C131</f>
        <v>TASMMCH</v>
      </c>
      <c r="B131" s="13" t="s">
        <v>167</v>
      </c>
      <c r="C131" s="13" t="s">
        <v>169</v>
      </c>
      <c r="D131" s="22">
        <v>0</v>
      </c>
      <c r="E131" s="22">
        <v>0</v>
      </c>
    </row>
    <row r="132" spans="1:5" x14ac:dyDescent="0.25">
      <c r="A132" s="13" t="str">
        <f t="shared" si="2"/>
        <v>TASMSTK</v>
      </c>
      <c r="B132" s="13" t="s">
        <v>167</v>
      </c>
      <c r="C132" s="13" t="s">
        <v>110</v>
      </c>
      <c r="D132" s="22">
        <v>0</v>
      </c>
      <c r="E132" s="22">
        <v>0</v>
      </c>
    </row>
    <row r="133" spans="1:5" x14ac:dyDescent="0.25">
      <c r="A133" s="13" t="str">
        <f t="shared" si="2"/>
        <v>TBOPKPA</v>
      </c>
      <c r="B133" s="13" t="s">
        <v>170</v>
      </c>
      <c r="C133" s="13" t="s">
        <v>171</v>
      </c>
      <c r="D133" s="22">
        <v>0</v>
      </c>
      <c r="E133" s="22">
        <v>0</v>
      </c>
    </row>
    <row r="134" spans="1:5" x14ac:dyDescent="0.25">
      <c r="A134" s="13" t="str">
        <f t="shared" si="2"/>
        <v>TBOPMKE</v>
      </c>
      <c r="B134" s="13" t="s">
        <v>170</v>
      </c>
      <c r="C134" s="13" t="s">
        <v>172</v>
      </c>
      <c r="D134" s="22">
        <v>0</v>
      </c>
      <c r="E134" s="22">
        <v>0</v>
      </c>
    </row>
    <row r="135" spans="1:5" x14ac:dyDescent="0.25">
      <c r="A135" s="13" t="str">
        <f t="shared" si="2"/>
        <v>TOPEKOE</v>
      </c>
      <c r="B135" s="13" t="s">
        <v>173</v>
      </c>
      <c r="C135" s="13" t="s">
        <v>174</v>
      </c>
      <c r="D135" s="22">
        <v>4.7811044607993279E-3</v>
      </c>
      <c r="E135" s="22">
        <v>0</v>
      </c>
    </row>
    <row r="136" spans="1:5" x14ac:dyDescent="0.25">
      <c r="A136" s="13" t="str">
        <f t="shared" si="2"/>
        <v>TRNZBPE</v>
      </c>
      <c r="B136" s="13" t="s">
        <v>175</v>
      </c>
      <c r="C136" s="13" t="s">
        <v>130</v>
      </c>
      <c r="D136" s="22">
        <v>3.5819060643930745E-5</v>
      </c>
      <c r="E136" s="22">
        <v>0</v>
      </c>
    </row>
    <row r="137" spans="1:5" x14ac:dyDescent="0.25">
      <c r="A137" s="13" t="str">
        <f t="shared" si="2"/>
        <v>TRNZHAM</v>
      </c>
      <c r="B137" s="13" t="s">
        <v>175</v>
      </c>
      <c r="C137" s="13" t="s">
        <v>176</v>
      </c>
      <c r="D137" s="22">
        <v>1.2179742674410292E-4</v>
      </c>
      <c r="E137" s="22">
        <v>0</v>
      </c>
    </row>
    <row r="138" spans="1:5" x14ac:dyDescent="0.25">
      <c r="A138" s="13" t="str">
        <f t="shared" si="2"/>
        <v>TRNZPEN</v>
      </c>
      <c r="B138" s="13" t="s">
        <v>175</v>
      </c>
      <c r="C138" s="13" t="s">
        <v>163</v>
      </c>
      <c r="D138" s="22">
        <v>4.2869918879929672E-4</v>
      </c>
      <c r="E138" s="22">
        <v>0</v>
      </c>
    </row>
    <row r="139" spans="1:5" x14ac:dyDescent="0.25">
      <c r="A139" s="13" t="str">
        <f t="shared" si="2"/>
        <v>TRNZSWN</v>
      </c>
      <c r="B139" s="13" t="s">
        <v>175</v>
      </c>
      <c r="C139" s="13" t="s">
        <v>105</v>
      </c>
      <c r="D139" s="22">
        <v>4.6217316164260151E-4</v>
      </c>
      <c r="E139" s="22">
        <v>0</v>
      </c>
    </row>
    <row r="140" spans="1:5" x14ac:dyDescent="0.25">
      <c r="A140" s="13" t="str">
        <f t="shared" si="2"/>
        <v>TRNZTMN</v>
      </c>
      <c r="B140" s="13" t="s">
        <v>175</v>
      </c>
      <c r="C140" s="13" t="s">
        <v>177</v>
      </c>
      <c r="D140" s="22">
        <v>1.528538973837E-4</v>
      </c>
      <c r="E140" s="22">
        <v>0</v>
      </c>
    </row>
    <row r="141" spans="1:5" x14ac:dyDescent="0.25">
      <c r="A141" s="13" t="str">
        <f t="shared" si="2"/>
        <v>TRNZTNG</v>
      </c>
      <c r="B141" s="13" t="s">
        <v>175</v>
      </c>
      <c r="C141" s="13" t="s">
        <v>178</v>
      </c>
      <c r="D141" s="22">
        <v>4.257710731409739E-5</v>
      </c>
      <c r="E141" s="22">
        <v>0</v>
      </c>
    </row>
    <row r="142" spans="1:5" x14ac:dyDescent="0.25">
      <c r="A142" s="13" t="str">
        <f t="shared" si="2"/>
        <v>TRUGARG</v>
      </c>
      <c r="B142" s="13" t="s">
        <v>21</v>
      </c>
      <c r="C142" s="13" t="s">
        <v>179</v>
      </c>
      <c r="D142" s="22">
        <v>0</v>
      </c>
      <c r="E142" s="22">
        <v>1.12722452879544E-3</v>
      </c>
    </row>
    <row r="143" spans="1:5" x14ac:dyDescent="0.25">
      <c r="A143" s="13" t="str">
        <f t="shared" si="2"/>
        <v>TRUGCOL</v>
      </c>
      <c r="B143" s="13" t="s">
        <v>21</v>
      </c>
      <c r="C143" s="13" t="s">
        <v>122</v>
      </c>
      <c r="D143" s="22">
        <v>0</v>
      </c>
      <c r="E143" s="22">
        <v>7.1681693744624813E-3</v>
      </c>
    </row>
    <row r="144" spans="1:5" x14ac:dyDescent="0.25">
      <c r="A144" s="13" t="str">
        <f t="shared" si="2"/>
        <v>UNETCPK</v>
      </c>
      <c r="B144" s="13" t="s">
        <v>180</v>
      </c>
      <c r="C144" s="13" t="s">
        <v>181</v>
      </c>
      <c r="D144" s="22">
        <v>6.3029140415878648E-3</v>
      </c>
      <c r="E144" s="22">
        <v>0</v>
      </c>
    </row>
    <row r="145" spans="1:5" x14ac:dyDescent="0.25">
      <c r="A145" s="13" t="str">
        <f t="shared" si="2"/>
        <v>UNETGFD</v>
      </c>
      <c r="B145" s="13" t="s">
        <v>180</v>
      </c>
      <c r="C145" s="13" t="s">
        <v>182</v>
      </c>
      <c r="D145" s="22">
        <v>2.1852054139944324E-3</v>
      </c>
      <c r="E145" s="22">
        <v>0</v>
      </c>
    </row>
    <row r="146" spans="1:5" x14ac:dyDescent="0.25">
      <c r="A146" s="13" t="str">
        <f t="shared" si="2"/>
        <v>UNETHAY</v>
      </c>
      <c r="B146" s="13" t="s">
        <v>180</v>
      </c>
      <c r="C146" s="13" t="s">
        <v>183</v>
      </c>
      <c r="D146" s="22">
        <v>1.0244467726899401E-3</v>
      </c>
      <c r="E146" s="22">
        <v>0</v>
      </c>
    </row>
    <row r="147" spans="1:5" x14ac:dyDescent="0.25">
      <c r="A147" s="13" t="str">
        <f t="shared" si="2"/>
        <v>UNETKWA</v>
      </c>
      <c r="B147" s="13" t="s">
        <v>180</v>
      </c>
      <c r="C147" s="13" t="s">
        <v>184</v>
      </c>
      <c r="D147" s="22">
        <v>1.2049457876358348E-3</v>
      </c>
      <c r="E147" s="22">
        <v>0</v>
      </c>
    </row>
    <row r="148" spans="1:5" x14ac:dyDescent="0.25">
      <c r="A148" s="13" t="str">
        <f t="shared" si="2"/>
        <v>UNETMLG</v>
      </c>
      <c r="B148" s="13" t="s">
        <v>180</v>
      </c>
      <c r="C148" s="13" t="s">
        <v>185</v>
      </c>
      <c r="D148" s="22">
        <v>2.0031646331286857E-3</v>
      </c>
      <c r="E148" s="22">
        <v>0</v>
      </c>
    </row>
    <row r="149" spans="1:5" x14ac:dyDescent="0.25">
      <c r="A149" s="13" t="str">
        <f t="shared" si="2"/>
        <v>UNETPNI</v>
      </c>
      <c r="B149" s="13" t="s">
        <v>180</v>
      </c>
      <c r="C149" s="13" t="s">
        <v>186</v>
      </c>
      <c r="D149" s="22">
        <v>5.4453860377864374E-4</v>
      </c>
      <c r="E149" s="22">
        <v>0</v>
      </c>
    </row>
    <row r="150" spans="1:5" x14ac:dyDescent="0.25">
      <c r="A150" s="13" t="str">
        <f t="shared" si="2"/>
        <v>UNETTKR</v>
      </c>
      <c r="B150" s="13" t="s">
        <v>180</v>
      </c>
      <c r="C150" s="13" t="s">
        <v>187</v>
      </c>
      <c r="D150" s="22">
        <v>3.144235706238797E-3</v>
      </c>
      <c r="E150" s="22">
        <v>0</v>
      </c>
    </row>
    <row r="151" spans="1:5" x14ac:dyDescent="0.25">
      <c r="A151" s="13" t="str">
        <f t="shared" si="2"/>
        <v>UNETUHT</v>
      </c>
      <c r="B151" s="13" t="s">
        <v>180</v>
      </c>
      <c r="C151" s="13" t="s">
        <v>188</v>
      </c>
      <c r="D151" s="22">
        <v>1.0121579615697256E-3</v>
      </c>
      <c r="E151" s="22">
        <v>0</v>
      </c>
    </row>
    <row r="152" spans="1:5" x14ac:dyDescent="0.25">
      <c r="A152" s="13" t="str">
        <f t="shared" si="2"/>
        <v>UNETWIL</v>
      </c>
      <c r="B152" s="13" t="s">
        <v>180</v>
      </c>
      <c r="C152" s="13" t="s">
        <v>189</v>
      </c>
      <c r="D152" s="22">
        <v>5.9287783338959833E-4</v>
      </c>
      <c r="E152" s="22">
        <v>0</v>
      </c>
    </row>
    <row r="153" spans="1:5" x14ac:dyDescent="0.25">
      <c r="A153" s="13" t="str">
        <f t="shared" si="2"/>
        <v>UNISFHL</v>
      </c>
      <c r="B153" s="13" t="s">
        <v>190</v>
      </c>
      <c r="C153" s="13" t="s">
        <v>191</v>
      </c>
      <c r="D153" s="22">
        <v>8.0772848872050391E-3</v>
      </c>
      <c r="E153" s="22">
        <v>0</v>
      </c>
    </row>
    <row r="154" spans="1:5" x14ac:dyDescent="0.25">
      <c r="A154" s="13" t="str">
        <f t="shared" si="2"/>
        <v>UNISOWH</v>
      </c>
      <c r="B154" s="13" t="s">
        <v>190</v>
      </c>
      <c r="C154" s="13" t="s">
        <v>192</v>
      </c>
      <c r="D154" s="22">
        <v>1.6465300505737778E-3</v>
      </c>
      <c r="E154" s="22">
        <v>0</v>
      </c>
    </row>
    <row r="155" spans="1:5" x14ac:dyDescent="0.25">
      <c r="A155" s="13" t="str">
        <f t="shared" si="2"/>
        <v>UNISRDF</v>
      </c>
      <c r="B155" s="13" t="s">
        <v>190</v>
      </c>
      <c r="C155" s="13" t="s">
        <v>193</v>
      </c>
      <c r="D155" s="22">
        <v>8.1685791727210376E-3</v>
      </c>
      <c r="E155" s="22">
        <v>0</v>
      </c>
    </row>
    <row r="156" spans="1:5" x14ac:dyDescent="0.25">
      <c r="A156" s="13" t="str">
        <f t="shared" si="2"/>
        <v>UNISROT</v>
      </c>
      <c r="B156" s="13" t="s">
        <v>190</v>
      </c>
      <c r="C156" s="13" t="s">
        <v>194</v>
      </c>
      <c r="D156" s="22">
        <v>6.8648035291153263E-3</v>
      </c>
      <c r="E156" s="22">
        <v>0</v>
      </c>
    </row>
    <row r="157" spans="1:5" x14ac:dyDescent="0.25">
      <c r="A157" s="13" t="str">
        <f t="shared" si="2"/>
        <v>UNISTRK</v>
      </c>
      <c r="B157" s="13" t="s">
        <v>190</v>
      </c>
      <c r="C157" s="13" t="s">
        <v>195</v>
      </c>
      <c r="D157" s="22">
        <v>1.0344448073686739E-3</v>
      </c>
      <c r="E157" s="22">
        <v>0</v>
      </c>
    </row>
    <row r="158" spans="1:5" x14ac:dyDescent="0.25">
      <c r="A158" s="13" t="str">
        <f t="shared" si="2"/>
        <v>UNISWRK</v>
      </c>
      <c r="B158" s="13" t="s">
        <v>190</v>
      </c>
      <c r="C158" s="13" t="s">
        <v>49</v>
      </c>
      <c r="D158" s="22">
        <v>0</v>
      </c>
      <c r="E158" s="22">
        <v>0</v>
      </c>
    </row>
    <row r="159" spans="1:5" x14ac:dyDescent="0.25">
      <c r="A159" s="13" t="str">
        <f t="shared" si="2"/>
        <v>UNISWTU</v>
      </c>
      <c r="B159" s="13" t="s">
        <v>190</v>
      </c>
      <c r="C159" s="13" t="s">
        <v>196</v>
      </c>
      <c r="D159" s="22">
        <v>1.2628155033444022E-2</v>
      </c>
      <c r="E159" s="22">
        <v>0</v>
      </c>
    </row>
    <row r="160" spans="1:5" x14ac:dyDescent="0.25">
      <c r="A160" s="13" t="str">
        <f t="shared" si="2"/>
        <v>VECTALB</v>
      </c>
      <c r="B160" s="13" t="s">
        <v>197</v>
      </c>
      <c r="C160" s="13" t="s">
        <v>198</v>
      </c>
      <c r="D160" s="16">
        <v>2.7161366059449171E-2</v>
      </c>
      <c r="E160" s="22">
        <v>0</v>
      </c>
    </row>
    <row r="161" spans="1:5" x14ac:dyDescent="0.25">
      <c r="A161" s="13" t="str">
        <f t="shared" si="2"/>
        <v>VECTHEN</v>
      </c>
      <c r="B161" s="13" t="s">
        <v>197</v>
      </c>
      <c r="C161" s="13" t="s">
        <v>199</v>
      </c>
      <c r="D161" s="16">
        <v>1.4202003261414563E-2</v>
      </c>
      <c r="E161" s="22">
        <v>0</v>
      </c>
    </row>
    <row r="162" spans="1:5" x14ac:dyDescent="0.25">
      <c r="A162" s="13" t="str">
        <f t="shared" si="2"/>
        <v>VECTHEP</v>
      </c>
      <c r="B162" s="13" t="s">
        <v>197</v>
      </c>
      <c r="C162" s="13" t="s">
        <v>200</v>
      </c>
      <c r="D162" s="16">
        <v>1.8575506943762924E-2</v>
      </c>
      <c r="E162" s="22">
        <v>0</v>
      </c>
    </row>
    <row r="163" spans="1:5" x14ac:dyDescent="0.25">
      <c r="A163" s="13" t="str">
        <f t="shared" si="2"/>
        <v>VECTHOB</v>
      </c>
      <c r="B163" s="13" t="s">
        <v>197</v>
      </c>
      <c r="C163" s="13" t="s">
        <v>201</v>
      </c>
      <c r="D163" s="16">
        <v>6.7572490596576268E-3</v>
      </c>
      <c r="E163" s="22">
        <v>0</v>
      </c>
    </row>
    <row r="164" spans="1:5" x14ac:dyDescent="0.25">
      <c r="A164" s="13" t="str">
        <f t="shared" si="2"/>
        <v>VECTLFD</v>
      </c>
      <c r="B164" s="13" t="s">
        <v>197</v>
      </c>
      <c r="C164" s="13" t="s">
        <v>202</v>
      </c>
      <c r="D164" s="16">
        <v>1.7250230899421113E-3</v>
      </c>
      <c r="E164" s="22">
        <v>0</v>
      </c>
    </row>
    <row r="165" spans="1:5" x14ac:dyDescent="0.25">
      <c r="A165" s="13" t="str">
        <f t="shared" si="2"/>
        <v>VECTMNG</v>
      </c>
      <c r="B165" s="13" t="s">
        <v>197</v>
      </c>
      <c r="C165" s="13" t="s">
        <v>203</v>
      </c>
      <c r="D165" s="16">
        <v>1.9297883919799762E-2</v>
      </c>
      <c r="E165" s="22">
        <v>0</v>
      </c>
    </row>
    <row r="166" spans="1:5" x14ac:dyDescent="0.25">
      <c r="A166" s="13" t="str">
        <f t="shared" si="2"/>
        <v>VECTOTA</v>
      </c>
      <c r="B166" s="13" t="s">
        <v>197</v>
      </c>
      <c r="C166" s="13" t="s">
        <v>204</v>
      </c>
      <c r="D166" s="16">
        <v>9.0995349556587772E-3</v>
      </c>
      <c r="E166" s="22">
        <v>0</v>
      </c>
    </row>
    <row r="167" spans="1:5" x14ac:dyDescent="0.25">
      <c r="A167" s="13" t="str">
        <f t="shared" si="2"/>
        <v>VECTPAK</v>
      </c>
      <c r="B167" s="13" t="s">
        <v>197</v>
      </c>
      <c r="C167" s="13" t="s">
        <v>205</v>
      </c>
      <c r="D167" s="16">
        <v>1.8285095195659459E-2</v>
      </c>
      <c r="E167" s="22">
        <v>0</v>
      </c>
    </row>
    <row r="168" spans="1:5" x14ac:dyDescent="0.25">
      <c r="A168" s="13" t="str">
        <f t="shared" si="2"/>
        <v>VECTPEN</v>
      </c>
      <c r="B168" s="13" t="s">
        <v>197</v>
      </c>
      <c r="C168" s="13" t="s">
        <v>163</v>
      </c>
      <c r="D168" s="16">
        <v>6.4953552491202382E-2</v>
      </c>
      <c r="E168" s="22">
        <v>0</v>
      </c>
    </row>
    <row r="169" spans="1:5" x14ac:dyDescent="0.25">
      <c r="A169" s="13" t="str">
        <f t="shared" si="2"/>
        <v>VECTROS</v>
      </c>
      <c r="B169" s="13" t="s">
        <v>197</v>
      </c>
      <c r="C169" s="13" t="s">
        <v>206</v>
      </c>
      <c r="D169" s="16">
        <v>2.092897538436329E-2</v>
      </c>
      <c r="E169" s="22">
        <v>0</v>
      </c>
    </row>
    <row r="170" spans="1:5" x14ac:dyDescent="0.25">
      <c r="A170" s="13" t="str">
        <f t="shared" si="2"/>
        <v>VECTSVL</v>
      </c>
      <c r="B170" s="13" t="s">
        <v>197</v>
      </c>
      <c r="C170" s="13" t="s">
        <v>207</v>
      </c>
      <c r="D170" s="16">
        <v>9.8457079445658183E-3</v>
      </c>
      <c r="E170" s="22">
        <v>0</v>
      </c>
    </row>
    <row r="171" spans="1:5" x14ac:dyDescent="0.25">
      <c r="A171" s="13" t="str">
        <f t="shared" si="2"/>
        <v>VECTTAK</v>
      </c>
      <c r="B171" s="13" t="s">
        <v>197</v>
      </c>
      <c r="C171" s="13" t="s">
        <v>208</v>
      </c>
      <c r="D171" s="16">
        <v>1.4361398932732562E-2</v>
      </c>
      <c r="E171" s="22">
        <v>0</v>
      </c>
    </row>
    <row r="172" spans="1:5" x14ac:dyDescent="0.25">
      <c r="A172" s="13" t="str">
        <f t="shared" si="2"/>
        <v>VECTWEL</v>
      </c>
      <c r="B172" s="13" t="s">
        <v>197</v>
      </c>
      <c r="C172" s="13" t="s">
        <v>209</v>
      </c>
      <c r="D172" s="16">
        <v>4.7473527551842405E-3</v>
      </c>
      <c r="E172" s="22">
        <v>0</v>
      </c>
    </row>
    <row r="173" spans="1:5" x14ac:dyDescent="0.25">
      <c r="A173" s="13" t="str">
        <f t="shared" si="2"/>
        <v>VECTWIR</v>
      </c>
      <c r="B173" s="13" t="s">
        <v>197</v>
      </c>
      <c r="C173" s="13" t="s">
        <v>210</v>
      </c>
      <c r="D173" s="16">
        <v>1.3916189365522434E-2</v>
      </c>
      <c r="E173" s="22">
        <v>0</v>
      </c>
    </row>
    <row r="174" spans="1:5" x14ac:dyDescent="0.25">
      <c r="A174" s="13" t="str">
        <f t="shared" si="2"/>
        <v>VECTWRD</v>
      </c>
      <c r="B174" s="13" t="s">
        <v>197</v>
      </c>
      <c r="C174" s="13" t="s">
        <v>211</v>
      </c>
      <c r="D174" s="16">
        <v>8.5702109513847661E-3</v>
      </c>
      <c r="E174" s="22">
        <v>0</v>
      </c>
    </row>
    <row r="175" spans="1:5" x14ac:dyDescent="0.25">
      <c r="A175" s="13" t="str">
        <f t="shared" si="2"/>
        <v>WAIPCBG</v>
      </c>
      <c r="B175" s="13" t="s">
        <v>212</v>
      </c>
      <c r="C175" s="13" t="s">
        <v>213</v>
      </c>
      <c r="D175" s="22">
        <v>6.4073609150217337E-3</v>
      </c>
      <c r="E175" s="22">
        <v>0</v>
      </c>
    </row>
    <row r="176" spans="1:5" x14ac:dyDescent="0.25">
      <c r="A176" s="13" t="str">
        <f t="shared" si="2"/>
        <v>WAIPTMU</v>
      </c>
      <c r="B176" s="13" t="s">
        <v>212</v>
      </c>
      <c r="C176" s="13" t="s">
        <v>214</v>
      </c>
      <c r="D176" s="22">
        <v>5.4806002937309349E-3</v>
      </c>
      <c r="E176" s="22">
        <v>0</v>
      </c>
    </row>
    <row r="177" spans="1:5" x14ac:dyDescent="0.25">
      <c r="A177" s="13" t="str">
        <f t="shared" si="2"/>
        <v>WATABPT</v>
      </c>
      <c r="B177" s="13" t="s">
        <v>215</v>
      </c>
      <c r="C177" s="13" t="s">
        <v>216</v>
      </c>
      <c r="D177" s="22">
        <v>0</v>
      </c>
      <c r="E177" s="22">
        <v>0</v>
      </c>
    </row>
    <row r="178" spans="1:5" x14ac:dyDescent="0.25">
      <c r="A178" s="13" t="str">
        <f t="shared" si="2"/>
        <v>WATAOAM</v>
      </c>
      <c r="B178" s="13" t="s">
        <v>215</v>
      </c>
      <c r="C178" s="13" t="s">
        <v>217</v>
      </c>
      <c r="D178" s="22">
        <v>0</v>
      </c>
      <c r="E178" s="22">
        <v>0</v>
      </c>
    </row>
    <row r="179" spans="1:5" x14ac:dyDescent="0.25">
      <c r="A179" s="13" t="str">
        <f t="shared" si="2"/>
        <v>WATATWZ</v>
      </c>
      <c r="B179" s="13" t="s">
        <v>215</v>
      </c>
      <c r="C179" s="13" t="s">
        <v>33</v>
      </c>
      <c r="D179" s="22">
        <v>0</v>
      </c>
      <c r="E179" s="22">
        <v>0</v>
      </c>
    </row>
    <row r="180" spans="1:5" x14ac:dyDescent="0.25">
      <c r="A180" s="13" t="str">
        <f t="shared" si="2"/>
        <v>WATAWTK</v>
      </c>
      <c r="B180" s="13" t="s">
        <v>215</v>
      </c>
      <c r="C180" s="13" t="s">
        <v>86</v>
      </c>
      <c r="D180" s="22">
        <v>0</v>
      </c>
      <c r="E180" s="22">
        <v>0</v>
      </c>
    </row>
    <row r="181" spans="1:5" x14ac:dyDescent="0.25">
      <c r="A181" s="13" t="str">
        <f t="shared" si="2"/>
        <v>WELEHAM</v>
      </c>
      <c r="B181" s="13" t="s">
        <v>218</v>
      </c>
      <c r="C181" s="13" t="s">
        <v>176</v>
      </c>
      <c r="D181" s="22">
        <v>2.186970878970277E-2</v>
      </c>
      <c r="E181" s="22">
        <v>0</v>
      </c>
    </row>
    <row r="182" spans="1:5" x14ac:dyDescent="0.25">
      <c r="A182" s="13" t="str">
        <f t="shared" si="2"/>
        <v>WELEHLY</v>
      </c>
      <c r="B182" s="13" t="s">
        <v>218</v>
      </c>
      <c r="C182" s="13" t="s">
        <v>61</v>
      </c>
      <c r="D182" s="22">
        <v>3.7108323216828551E-3</v>
      </c>
      <c r="E182" s="22">
        <v>0</v>
      </c>
    </row>
    <row r="183" spans="1:5" x14ac:dyDescent="0.25">
      <c r="A183" s="13" t="str">
        <f t="shared" si="2"/>
        <v>WELETWH</v>
      </c>
      <c r="B183" s="13" t="s">
        <v>218</v>
      </c>
      <c r="C183" s="13" t="s">
        <v>219</v>
      </c>
      <c r="D183" s="22">
        <v>2.8721621497532143E-3</v>
      </c>
      <c r="E183" s="22">
        <v>0</v>
      </c>
    </row>
    <row r="184" spans="1:5" x14ac:dyDescent="0.25">
      <c r="A184" s="13" t="str">
        <f t="shared" si="2"/>
        <v>WNSTTNG</v>
      </c>
      <c r="B184" s="13" t="s">
        <v>220</v>
      </c>
      <c r="C184" s="13" t="s">
        <v>178</v>
      </c>
      <c r="D184" s="22">
        <v>1.9037824082911914E-3</v>
      </c>
      <c r="E184" s="22">
        <v>0</v>
      </c>
    </row>
    <row r="185" spans="1:5" x14ac:dyDescent="0.25">
      <c r="A185" s="13" t="str">
        <f t="shared" si="2"/>
        <v>WPOWATU</v>
      </c>
      <c r="B185" s="13" t="s">
        <v>24</v>
      </c>
      <c r="C185" s="13" t="s">
        <v>221</v>
      </c>
      <c r="D185" s="22">
        <v>0</v>
      </c>
      <c r="E185" s="22">
        <v>0</v>
      </c>
    </row>
    <row r="186" spans="1:5" x14ac:dyDescent="0.25">
      <c r="A186" s="13" t="str">
        <f t="shared" si="2"/>
        <v>WPOWDOB</v>
      </c>
      <c r="B186" s="13" t="s">
        <v>24</v>
      </c>
      <c r="C186" s="13" t="s">
        <v>222</v>
      </c>
      <c r="D186" s="22">
        <v>0</v>
      </c>
      <c r="E186" s="22">
        <v>0</v>
      </c>
    </row>
    <row r="187" spans="1:5" x14ac:dyDescent="0.25">
      <c r="A187" s="13" t="str">
        <f t="shared" si="2"/>
        <v>WPOWGYM</v>
      </c>
      <c r="B187" s="13" t="s">
        <v>24</v>
      </c>
      <c r="C187" s="13" t="s">
        <v>223</v>
      </c>
      <c r="D187" s="22">
        <v>0</v>
      </c>
      <c r="E187" s="22">
        <v>0</v>
      </c>
    </row>
    <row r="188" spans="1:5" x14ac:dyDescent="0.25">
      <c r="A188" s="13" t="str">
        <f t="shared" si="2"/>
        <v>WPOWHKK</v>
      </c>
      <c r="B188" s="13" t="s">
        <v>24</v>
      </c>
      <c r="C188" s="13" t="s">
        <v>224</v>
      </c>
      <c r="D188" s="22">
        <v>0</v>
      </c>
      <c r="E188" s="22">
        <v>0</v>
      </c>
    </row>
    <row r="189" spans="1:5" x14ac:dyDescent="0.25">
      <c r="A189" s="13" t="str">
        <f t="shared" si="2"/>
        <v>WPOWOTI</v>
      </c>
      <c r="B189" s="13" t="s">
        <v>24</v>
      </c>
      <c r="C189" s="13" t="s">
        <v>225</v>
      </c>
      <c r="D189" s="22">
        <v>0</v>
      </c>
      <c r="E189" s="22">
        <v>0</v>
      </c>
    </row>
    <row r="190" spans="1:5" x14ac:dyDescent="0.25">
      <c r="A190" s="13" t="str">
        <f t="shared" si="2"/>
        <v>WPOWRFN</v>
      </c>
      <c r="B190" s="13" t="s">
        <v>24</v>
      </c>
      <c r="C190" s="13" t="s">
        <v>226</v>
      </c>
      <c r="D190" s="22">
        <v>0</v>
      </c>
      <c r="E190" s="22">
        <v>0</v>
      </c>
    </row>
    <row r="191" spans="1:5" x14ac:dyDescent="0.25">
      <c r="A191" s="13" t="str">
        <f t="shared" si="2"/>
        <v>WTOMHTI</v>
      </c>
      <c r="B191" s="13" t="s">
        <v>227</v>
      </c>
      <c r="C191" s="13" t="s">
        <v>228</v>
      </c>
      <c r="D191" s="22">
        <v>4.9917473527860395E-3</v>
      </c>
      <c r="E191" s="22">
        <v>0</v>
      </c>
    </row>
    <row r="192" spans="1:5" x14ac:dyDescent="0.25">
      <c r="A192" s="13" t="str">
        <f t="shared" si="2"/>
        <v>WTOMNPK</v>
      </c>
      <c r="B192" s="13" t="s">
        <v>227</v>
      </c>
      <c r="C192" s="13" t="s">
        <v>229</v>
      </c>
      <c r="D192" s="22">
        <v>1.3556597012827462E-4</v>
      </c>
      <c r="E192" s="22">
        <v>0</v>
      </c>
    </row>
    <row r="193" spans="1:5" x14ac:dyDescent="0.25">
      <c r="A193" s="13" t="str">
        <f t="shared" si="2"/>
        <v>WTOMOKN</v>
      </c>
      <c r="B193" s="13" t="s">
        <v>227</v>
      </c>
      <c r="C193" s="13" t="s">
        <v>145</v>
      </c>
      <c r="D193" s="22">
        <v>1.509611746045948E-4</v>
      </c>
      <c r="E193" s="22">
        <v>0</v>
      </c>
    </row>
    <row r="194" spans="1:5" x14ac:dyDescent="0.25">
      <c r="A194" s="13" t="str">
        <f t="shared" si="2"/>
        <v>WTOMONG</v>
      </c>
      <c r="B194" s="13" t="s">
        <v>227</v>
      </c>
      <c r="C194" s="13" t="s">
        <v>230</v>
      </c>
      <c r="D194" s="22">
        <v>1.084557663578199E-4</v>
      </c>
      <c r="E194" s="22">
        <v>0</v>
      </c>
    </row>
    <row r="195" spans="1:5" x14ac:dyDescent="0.25">
      <c r="A195" s="13" t="str">
        <f t="shared" ref="A195:A199" si="3">B195&amp;C195</f>
        <v>WTOMTKU</v>
      </c>
      <c r="B195" s="13" t="s">
        <v>227</v>
      </c>
      <c r="C195" s="13" t="s">
        <v>64</v>
      </c>
      <c r="D195" s="22">
        <v>2.7722948979843574E-4</v>
      </c>
      <c r="E195" s="22">
        <v>0</v>
      </c>
    </row>
    <row r="196" spans="1:5" x14ac:dyDescent="0.25">
      <c r="A196" s="13" t="str">
        <f t="shared" si="3"/>
        <v>OMVPMNI</v>
      </c>
      <c r="B196" s="13" t="s">
        <v>231</v>
      </c>
      <c r="C196" s="13" t="s">
        <v>88</v>
      </c>
      <c r="D196" s="22">
        <v>3.9867857107542753E-4</v>
      </c>
      <c r="E196" s="22">
        <v>0</v>
      </c>
    </row>
    <row r="197" spans="1:5" x14ac:dyDescent="0.25">
      <c r="A197" s="13" t="str">
        <f t="shared" si="3"/>
        <v>TBOPJRD</v>
      </c>
      <c r="B197" s="13" t="s">
        <v>170</v>
      </c>
      <c r="C197" s="13" t="s">
        <v>232</v>
      </c>
      <c r="D197" s="22">
        <v>0</v>
      </c>
      <c r="E197" s="22">
        <v>0</v>
      </c>
    </row>
    <row r="198" spans="1:5" x14ac:dyDescent="0.25">
      <c r="A198" s="13" t="str">
        <f t="shared" si="3"/>
        <v>MSVPLTN</v>
      </c>
      <c r="B198" s="13" t="s">
        <v>233</v>
      </c>
      <c r="C198" s="13" t="s">
        <v>139</v>
      </c>
      <c r="D198" s="22">
        <v>0</v>
      </c>
      <c r="E198" s="22">
        <v>2.6906253313165639E-3</v>
      </c>
    </row>
    <row r="199" spans="1:5" x14ac:dyDescent="0.25">
      <c r="A199" s="13" t="str">
        <f t="shared" si="3"/>
        <v>WAV1WVY</v>
      </c>
      <c r="B199" s="13" t="s">
        <v>234</v>
      </c>
      <c r="C199" s="13" t="s">
        <v>153</v>
      </c>
      <c r="D199" s="22">
        <v>0</v>
      </c>
      <c r="E199" s="22">
        <v>1.6119512120049684E-3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ABCB-BAEB-4C48-8A7D-BA7332D4A666}">
  <sheetPr>
    <tabColor rgb="FF00B0F0"/>
  </sheetPr>
  <dimension ref="A1:B2"/>
  <sheetViews>
    <sheetView tabSelected="1" workbookViewId="0">
      <selection activeCell="A3" sqref="A3:XFD3"/>
    </sheetView>
  </sheetViews>
  <sheetFormatPr defaultRowHeight="15" x14ac:dyDescent="0.25"/>
  <cols>
    <col min="1" max="1" width="54" bestFit="1" customWidth="1"/>
  </cols>
  <sheetData>
    <row r="1" spans="1:2" x14ac:dyDescent="0.25">
      <c r="A1" t="s">
        <v>238</v>
      </c>
      <c r="B1" s="13">
        <v>38.9</v>
      </c>
    </row>
    <row r="2" spans="1:2" x14ac:dyDescent="0.25">
      <c r="A2" t="s">
        <v>239</v>
      </c>
      <c r="B2" s="13">
        <v>2.4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845B3-AD29-41D4-A13F-CA60DA436FDE}">
  <sheetPr>
    <tabColor rgb="FF00B0F0"/>
  </sheetPr>
  <dimension ref="A1:D204"/>
  <sheetViews>
    <sheetView topLeftCell="A183" workbookViewId="0">
      <selection activeCell="G6" sqref="G6"/>
    </sheetView>
  </sheetViews>
  <sheetFormatPr defaultRowHeight="15" x14ac:dyDescent="0.25"/>
  <cols>
    <col min="1" max="1" width="13.5703125" customWidth="1"/>
    <col min="2" max="2" width="12.42578125" bestFit="1" customWidth="1"/>
    <col min="3" max="3" width="12.5703125" bestFit="1" customWidth="1"/>
    <col min="4" max="4" width="44.5703125" bestFit="1" customWidth="1"/>
  </cols>
  <sheetData>
    <row r="1" spans="1:4" x14ac:dyDescent="0.25">
      <c r="A1" t="s">
        <v>240</v>
      </c>
      <c r="B1" s="10" t="s">
        <v>241</v>
      </c>
    </row>
    <row r="2" spans="1:4" x14ac:dyDescent="0.25">
      <c r="A2" s="9" t="s">
        <v>9</v>
      </c>
      <c r="B2" s="9" t="s">
        <v>10</v>
      </c>
      <c r="C2" s="9" t="s">
        <v>11</v>
      </c>
      <c r="D2" s="9" t="s">
        <v>242</v>
      </c>
    </row>
    <row r="3" spans="1:4" x14ac:dyDescent="0.25">
      <c r="A3" s="11" t="s">
        <v>26</v>
      </c>
      <c r="B3" s="11" t="s">
        <v>27</v>
      </c>
      <c r="C3" s="11" t="s">
        <v>243</v>
      </c>
      <c r="D3" s="12">
        <v>4710.2596258373896</v>
      </c>
    </row>
    <row r="4" spans="1:4" x14ac:dyDescent="0.25">
      <c r="A4" s="11" t="s">
        <v>26</v>
      </c>
      <c r="B4" s="11" t="s">
        <v>28</v>
      </c>
      <c r="C4" s="11" t="s">
        <v>244</v>
      </c>
      <c r="D4" s="12">
        <v>11915.230368763272</v>
      </c>
    </row>
    <row r="5" spans="1:4" x14ac:dyDescent="0.25">
      <c r="A5" s="11" t="s">
        <v>26</v>
      </c>
      <c r="B5" s="11" t="s">
        <v>29</v>
      </c>
      <c r="C5" s="11" t="s">
        <v>245</v>
      </c>
      <c r="D5" s="12">
        <v>13598.704057944493</v>
      </c>
    </row>
    <row r="6" spans="1:4" x14ac:dyDescent="0.25">
      <c r="A6" s="11" t="s">
        <v>26</v>
      </c>
      <c r="B6" s="11" t="s">
        <v>30</v>
      </c>
      <c r="C6" s="11" t="s">
        <v>246</v>
      </c>
      <c r="D6" s="12">
        <v>64753.859680457892</v>
      </c>
    </row>
    <row r="7" spans="1:4" x14ac:dyDescent="0.25">
      <c r="A7" s="11" t="s">
        <v>26</v>
      </c>
      <c r="B7" s="11" t="s">
        <v>31</v>
      </c>
      <c r="C7" s="11" t="s">
        <v>247</v>
      </c>
      <c r="D7" s="12">
        <v>4387.361493181741</v>
      </c>
    </row>
    <row r="8" spans="1:4" x14ac:dyDescent="0.25">
      <c r="A8" s="11" t="s">
        <v>26</v>
      </c>
      <c r="B8" s="11" t="s">
        <v>32</v>
      </c>
      <c r="C8" s="11" t="s">
        <v>248</v>
      </c>
      <c r="D8" s="12">
        <v>55061.427233267816</v>
      </c>
    </row>
    <row r="9" spans="1:4" x14ac:dyDescent="0.25">
      <c r="A9" s="11" t="s">
        <v>26</v>
      </c>
      <c r="B9" s="11" t="s">
        <v>33</v>
      </c>
      <c r="C9" s="11" t="s">
        <v>249</v>
      </c>
      <c r="D9" s="12">
        <v>3585.6066124008648</v>
      </c>
    </row>
    <row r="10" spans="1:4" x14ac:dyDescent="0.25">
      <c r="A10" s="11" t="s">
        <v>34</v>
      </c>
      <c r="B10" s="11" t="s">
        <v>35</v>
      </c>
      <c r="C10" s="11" t="s">
        <v>250</v>
      </c>
      <c r="D10" s="12">
        <v>10489.493206544679</v>
      </c>
    </row>
    <row r="11" spans="1:4" x14ac:dyDescent="0.25">
      <c r="A11" s="11" t="s">
        <v>34</v>
      </c>
      <c r="B11" s="11" t="s">
        <v>251</v>
      </c>
      <c r="C11" s="11" t="s">
        <v>252</v>
      </c>
      <c r="D11" s="12">
        <v>2075.5870867577055</v>
      </c>
    </row>
    <row r="12" spans="1:4" x14ac:dyDescent="0.25">
      <c r="A12" s="11" t="s">
        <v>36</v>
      </c>
      <c r="B12" s="11" t="s">
        <v>37</v>
      </c>
      <c r="C12" s="11" t="s">
        <v>253</v>
      </c>
      <c r="D12" s="12">
        <v>20401.126551369241</v>
      </c>
    </row>
    <row r="13" spans="1:4" x14ac:dyDescent="0.25">
      <c r="A13" s="11" t="s">
        <v>38</v>
      </c>
      <c r="B13" s="11" t="s">
        <v>39</v>
      </c>
      <c r="C13" s="11" t="s">
        <v>254</v>
      </c>
      <c r="D13" s="12">
        <v>91271.995991050266</v>
      </c>
    </row>
    <row r="14" spans="1:4" x14ac:dyDescent="0.25">
      <c r="A14" s="11" t="s">
        <v>38</v>
      </c>
      <c r="B14" s="11" t="s">
        <v>40</v>
      </c>
      <c r="C14" s="11" t="s">
        <v>255</v>
      </c>
      <c r="D14" s="12">
        <v>34362.327087026475</v>
      </c>
    </row>
    <row r="15" spans="1:4" x14ac:dyDescent="0.25">
      <c r="A15" s="11" t="s">
        <v>41</v>
      </c>
      <c r="B15" s="11" t="s">
        <v>42</v>
      </c>
      <c r="C15" s="11" t="s">
        <v>256</v>
      </c>
      <c r="D15" s="12">
        <v>3692.3993060290722</v>
      </c>
    </row>
    <row r="16" spans="1:4" x14ac:dyDescent="0.25">
      <c r="A16" s="11" t="s">
        <v>41</v>
      </c>
      <c r="B16" s="11" t="s">
        <v>43</v>
      </c>
      <c r="C16" s="11" t="s">
        <v>257</v>
      </c>
      <c r="D16" s="12">
        <v>7612.3622737771911</v>
      </c>
    </row>
    <row r="17" spans="1:4" x14ac:dyDescent="0.25">
      <c r="A17" s="11" t="s">
        <v>41</v>
      </c>
      <c r="B17" s="11" t="s">
        <v>204</v>
      </c>
      <c r="C17" s="11" t="s">
        <v>258</v>
      </c>
      <c r="D17" s="12">
        <v>869.65494380544533</v>
      </c>
    </row>
    <row r="18" spans="1:4" x14ac:dyDescent="0.25">
      <c r="A18" s="11" t="s">
        <v>41</v>
      </c>
      <c r="B18" s="11" t="s">
        <v>44</v>
      </c>
      <c r="C18" s="11" t="s">
        <v>259</v>
      </c>
      <c r="D18" s="12">
        <v>1305.6235228896073</v>
      </c>
    </row>
    <row r="19" spans="1:4" x14ac:dyDescent="0.25">
      <c r="A19" s="11" t="s">
        <v>41</v>
      </c>
      <c r="B19" s="11" t="s">
        <v>45</v>
      </c>
      <c r="C19" s="11" t="s">
        <v>260</v>
      </c>
      <c r="D19" s="12">
        <v>315</v>
      </c>
    </row>
    <row r="20" spans="1:4" x14ac:dyDescent="0.25">
      <c r="A20" s="11" t="s">
        <v>41</v>
      </c>
      <c r="B20" s="11" t="s">
        <v>46</v>
      </c>
      <c r="C20" s="11" t="s">
        <v>261</v>
      </c>
      <c r="D20" s="12">
        <v>7132.0853872033231</v>
      </c>
    </row>
    <row r="21" spans="1:4" x14ac:dyDescent="0.25">
      <c r="A21" s="11" t="s">
        <v>41</v>
      </c>
      <c r="B21" s="11" t="s">
        <v>47</v>
      </c>
      <c r="C21" s="11" t="s">
        <v>262</v>
      </c>
      <c r="D21" s="12">
        <v>5540.4767360033775</v>
      </c>
    </row>
    <row r="22" spans="1:4" x14ac:dyDescent="0.25">
      <c r="A22" s="11" t="s">
        <v>41</v>
      </c>
      <c r="B22" s="11" t="s">
        <v>48</v>
      </c>
      <c r="C22" s="11" t="s">
        <v>263</v>
      </c>
      <c r="D22" s="12">
        <v>324.74820902821301</v>
      </c>
    </row>
    <row r="23" spans="1:4" x14ac:dyDescent="0.25">
      <c r="A23" s="11" t="s">
        <v>41</v>
      </c>
      <c r="B23" s="11" t="s">
        <v>49</v>
      </c>
      <c r="C23" s="11" t="s">
        <v>264</v>
      </c>
      <c r="D23" s="12">
        <v>491.84502675097275</v>
      </c>
    </row>
    <row r="24" spans="1:4" x14ac:dyDescent="0.25">
      <c r="A24" s="11" t="s">
        <v>50</v>
      </c>
      <c r="B24" s="11" t="s">
        <v>51</v>
      </c>
      <c r="C24" s="11" t="s">
        <v>265</v>
      </c>
      <c r="D24" s="12">
        <v>36166.053248647011</v>
      </c>
    </row>
    <row r="25" spans="1:4" x14ac:dyDescent="0.25">
      <c r="A25" s="11" t="s">
        <v>50</v>
      </c>
      <c r="B25" s="11" t="s">
        <v>42</v>
      </c>
      <c r="C25" s="11" t="s">
        <v>266</v>
      </c>
      <c r="D25" s="12">
        <v>18754.94064062176</v>
      </c>
    </row>
    <row r="26" spans="1:4" x14ac:dyDescent="0.25">
      <c r="A26" s="11" t="s">
        <v>50</v>
      </c>
      <c r="B26" s="11" t="s">
        <v>52</v>
      </c>
      <c r="C26" s="11" t="s">
        <v>267</v>
      </c>
      <c r="D26" s="12">
        <v>60185.878465052963</v>
      </c>
    </row>
    <row r="27" spans="1:4" x14ac:dyDescent="0.25">
      <c r="A27" s="11" t="s">
        <v>50</v>
      </c>
      <c r="B27" s="11" t="s">
        <v>53</v>
      </c>
      <c r="C27" s="11" t="s">
        <v>268</v>
      </c>
      <c r="D27" s="12">
        <v>126548.80905224101</v>
      </c>
    </row>
    <row r="28" spans="1:4" x14ac:dyDescent="0.25">
      <c r="A28" s="11" t="s">
        <v>50</v>
      </c>
      <c r="B28" s="11" t="s">
        <v>54</v>
      </c>
      <c r="C28" s="11" t="s">
        <v>269</v>
      </c>
      <c r="D28" s="12">
        <v>72580.173526108716</v>
      </c>
    </row>
    <row r="29" spans="1:4" x14ac:dyDescent="0.25">
      <c r="A29" s="11" t="s">
        <v>55</v>
      </c>
      <c r="B29" s="11" t="s">
        <v>56</v>
      </c>
      <c r="C29" s="11" t="s">
        <v>270</v>
      </c>
      <c r="D29" s="12">
        <v>164353.54933700786</v>
      </c>
    </row>
    <row r="30" spans="1:4" x14ac:dyDescent="0.25">
      <c r="A30" s="11" t="s">
        <v>57</v>
      </c>
      <c r="B30" s="11" t="s">
        <v>58</v>
      </c>
      <c r="C30" s="11" t="s">
        <v>271</v>
      </c>
      <c r="D30" s="12">
        <v>60328.437034872062</v>
      </c>
    </row>
    <row r="31" spans="1:4" x14ac:dyDescent="0.25">
      <c r="A31" s="11" t="s">
        <v>60</v>
      </c>
      <c r="B31" s="11" t="s">
        <v>61</v>
      </c>
      <c r="C31" s="11" t="s">
        <v>272</v>
      </c>
      <c r="D31" s="12">
        <v>5712</v>
      </c>
    </row>
    <row r="32" spans="1:4" x14ac:dyDescent="0.25">
      <c r="A32" s="11" t="s">
        <v>60</v>
      </c>
      <c r="B32" s="11" t="s">
        <v>62</v>
      </c>
      <c r="C32" s="11" t="s">
        <v>273</v>
      </c>
      <c r="D32" s="12">
        <v>0</v>
      </c>
    </row>
    <row r="33" spans="1:4" x14ac:dyDescent="0.25">
      <c r="A33" s="11" t="s">
        <v>60</v>
      </c>
      <c r="B33" s="11" t="s">
        <v>31</v>
      </c>
      <c r="C33" s="11" t="s">
        <v>274</v>
      </c>
      <c r="D33" s="12">
        <v>117.51333781918957</v>
      </c>
    </row>
    <row r="34" spans="1:4" x14ac:dyDescent="0.25">
      <c r="A34" s="11" t="s">
        <v>60</v>
      </c>
      <c r="B34" s="11" t="s">
        <v>63</v>
      </c>
      <c r="C34" s="11" t="s">
        <v>275</v>
      </c>
      <c r="D34" s="12">
        <v>156.63659793814432</v>
      </c>
    </row>
    <row r="35" spans="1:4" x14ac:dyDescent="0.25">
      <c r="A35" s="11" t="s">
        <v>60</v>
      </c>
      <c r="B35" s="11" t="s">
        <v>64</v>
      </c>
      <c r="C35" s="11" t="s">
        <v>276</v>
      </c>
      <c r="D35" s="12">
        <v>6092.7345073051756</v>
      </c>
    </row>
    <row r="36" spans="1:4" x14ac:dyDescent="0.25">
      <c r="A36" s="11" t="s">
        <v>60</v>
      </c>
      <c r="B36" s="11" t="s">
        <v>58</v>
      </c>
      <c r="C36" s="11" t="s">
        <v>277</v>
      </c>
      <c r="D36" s="12">
        <v>496.3261040488967</v>
      </c>
    </row>
    <row r="37" spans="1:4" x14ac:dyDescent="0.25">
      <c r="A37" s="11" t="s">
        <v>65</v>
      </c>
      <c r="B37" s="11" t="s">
        <v>66</v>
      </c>
      <c r="C37" s="11" t="s">
        <v>278</v>
      </c>
      <c r="D37" s="12">
        <v>44583.205816658628</v>
      </c>
    </row>
    <row r="38" spans="1:4" x14ac:dyDescent="0.25">
      <c r="A38" s="11" t="s">
        <v>65</v>
      </c>
      <c r="B38" s="11" t="s">
        <v>67</v>
      </c>
      <c r="C38" s="11" t="s">
        <v>279</v>
      </c>
      <c r="D38" s="12">
        <v>66579.067385605304</v>
      </c>
    </row>
    <row r="39" spans="1:4" x14ac:dyDescent="0.25">
      <c r="A39" s="11" t="s">
        <v>68</v>
      </c>
      <c r="B39" s="11" t="s">
        <v>69</v>
      </c>
      <c r="C39" s="11" t="s">
        <v>280</v>
      </c>
      <c r="D39" s="12">
        <v>62378.313460907317</v>
      </c>
    </row>
    <row r="40" spans="1:4" x14ac:dyDescent="0.25">
      <c r="A40" s="11" t="s">
        <v>68</v>
      </c>
      <c r="B40" s="11" t="s">
        <v>19</v>
      </c>
      <c r="C40" s="11" t="s">
        <v>281</v>
      </c>
      <c r="D40" s="12">
        <v>19042.901307759974</v>
      </c>
    </row>
    <row r="41" spans="1:4" x14ac:dyDescent="0.25">
      <c r="A41" s="11" t="s">
        <v>68</v>
      </c>
      <c r="B41" s="11" t="s">
        <v>70</v>
      </c>
      <c r="C41" s="11" t="s">
        <v>282</v>
      </c>
      <c r="D41" s="12">
        <v>12584.235331962704</v>
      </c>
    </row>
    <row r="42" spans="1:4" x14ac:dyDescent="0.25">
      <c r="A42" s="11" t="s">
        <v>71</v>
      </c>
      <c r="B42" s="11" t="s">
        <v>23</v>
      </c>
      <c r="C42" s="11" t="s">
        <v>283</v>
      </c>
      <c r="D42" s="12">
        <v>28990.393522306949</v>
      </c>
    </row>
    <row r="43" spans="1:4" x14ac:dyDescent="0.25">
      <c r="A43" s="11" t="s">
        <v>72</v>
      </c>
      <c r="B43" s="11" t="s">
        <v>23</v>
      </c>
      <c r="C43" s="11" t="s">
        <v>284</v>
      </c>
      <c r="D43" s="12">
        <v>9169.2914333076369</v>
      </c>
    </row>
    <row r="44" spans="1:4" x14ac:dyDescent="0.25">
      <c r="A44" s="11" t="s">
        <v>18</v>
      </c>
      <c r="B44" s="11" t="s">
        <v>19</v>
      </c>
      <c r="C44" s="11" t="s">
        <v>285</v>
      </c>
      <c r="D44" s="12">
        <v>0</v>
      </c>
    </row>
    <row r="45" spans="1:4" x14ac:dyDescent="0.25">
      <c r="A45" s="11" t="s">
        <v>73</v>
      </c>
      <c r="B45" s="11" t="s">
        <v>74</v>
      </c>
      <c r="C45" s="11" t="s">
        <v>286</v>
      </c>
      <c r="D45" s="12">
        <v>73571.074163261714</v>
      </c>
    </row>
    <row r="46" spans="1:4" x14ac:dyDescent="0.25">
      <c r="A46" s="11" t="s">
        <v>75</v>
      </c>
      <c r="B46" s="11" t="s">
        <v>76</v>
      </c>
      <c r="C46" s="11" t="s">
        <v>287</v>
      </c>
      <c r="D46" s="12">
        <v>947.45817850165793</v>
      </c>
    </row>
    <row r="47" spans="1:4" x14ac:dyDescent="0.25">
      <c r="A47" s="11" t="s">
        <v>77</v>
      </c>
      <c r="B47" s="11" t="s">
        <v>78</v>
      </c>
      <c r="C47" s="11" t="s">
        <v>288</v>
      </c>
      <c r="D47" s="12">
        <v>1172.1685689522503</v>
      </c>
    </row>
    <row r="48" spans="1:4" x14ac:dyDescent="0.25">
      <c r="A48" s="11" t="s">
        <v>79</v>
      </c>
      <c r="B48" s="11" t="s">
        <v>80</v>
      </c>
      <c r="C48" s="11" t="s">
        <v>289</v>
      </c>
      <c r="D48" s="12">
        <v>4050.8260218426481</v>
      </c>
    </row>
    <row r="49" spans="1:4" x14ac:dyDescent="0.25">
      <c r="A49" s="11" t="s">
        <v>79</v>
      </c>
      <c r="B49" s="11" t="s">
        <v>81</v>
      </c>
      <c r="C49" s="11" t="s">
        <v>290</v>
      </c>
      <c r="D49" s="12">
        <v>9487.383656021424</v>
      </c>
    </row>
    <row r="50" spans="1:4" x14ac:dyDescent="0.25">
      <c r="A50" s="11" t="s">
        <v>79</v>
      </c>
      <c r="B50" s="11" t="s">
        <v>82</v>
      </c>
      <c r="C50" s="11" t="s">
        <v>291</v>
      </c>
      <c r="D50" s="12">
        <v>0</v>
      </c>
    </row>
    <row r="51" spans="1:4" x14ac:dyDescent="0.25">
      <c r="A51" s="11" t="s">
        <v>79</v>
      </c>
      <c r="B51" s="11" t="s">
        <v>83</v>
      </c>
      <c r="C51" s="11" t="s">
        <v>292</v>
      </c>
      <c r="D51" s="12">
        <v>3888.499350938524</v>
      </c>
    </row>
    <row r="52" spans="1:4" x14ac:dyDescent="0.25">
      <c r="A52" s="11" t="s">
        <v>79</v>
      </c>
      <c r="B52" s="11" t="s">
        <v>84</v>
      </c>
      <c r="C52" s="11" t="s">
        <v>293</v>
      </c>
      <c r="D52" s="12">
        <v>3676.488016709025</v>
      </c>
    </row>
    <row r="53" spans="1:4" x14ac:dyDescent="0.25">
      <c r="A53" s="11" t="s">
        <v>79</v>
      </c>
      <c r="B53" s="11" t="s">
        <v>85</v>
      </c>
      <c r="C53" s="11" t="s">
        <v>294</v>
      </c>
      <c r="D53" s="12">
        <v>3440.9701392140391</v>
      </c>
    </row>
    <row r="54" spans="1:4" x14ac:dyDescent="0.25">
      <c r="A54" s="11" t="s">
        <v>79</v>
      </c>
      <c r="B54" s="11" t="s">
        <v>33</v>
      </c>
      <c r="C54" s="11" t="s">
        <v>295</v>
      </c>
      <c r="D54" s="12">
        <v>1051.2292326712154</v>
      </c>
    </row>
    <row r="55" spans="1:4" x14ac:dyDescent="0.25">
      <c r="A55" s="11" t="s">
        <v>79</v>
      </c>
      <c r="B55" s="11" t="s">
        <v>86</v>
      </c>
      <c r="C55" s="11" t="s">
        <v>296</v>
      </c>
      <c r="D55" s="12">
        <v>0</v>
      </c>
    </row>
    <row r="56" spans="1:4" x14ac:dyDescent="0.25">
      <c r="A56" s="11" t="s">
        <v>87</v>
      </c>
      <c r="B56" s="11" t="s">
        <v>88</v>
      </c>
      <c r="C56" s="11" t="s">
        <v>297</v>
      </c>
      <c r="D56" s="12">
        <v>9097.3828759627377</v>
      </c>
    </row>
    <row r="57" spans="1:4" x14ac:dyDescent="0.25">
      <c r="A57" s="11" t="s">
        <v>89</v>
      </c>
      <c r="B57" s="11" t="s">
        <v>90</v>
      </c>
      <c r="C57" s="11" t="s">
        <v>298</v>
      </c>
      <c r="D57" s="12">
        <v>16685.300654577994</v>
      </c>
    </row>
    <row r="58" spans="1:4" x14ac:dyDescent="0.25">
      <c r="A58" s="11" t="s">
        <v>89</v>
      </c>
      <c r="B58" s="11" t="s">
        <v>91</v>
      </c>
      <c r="C58" s="11" t="s">
        <v>299</v>
      </c>
      <c r="D58" s="12">
        <v>26858.712889363105</v>
      </c>
    </row>
    <row r="59" spans="1:4" x14ac:dyDescent="0.25">
      <c r="A59" s="11" t="s">
        <v>89</v>
      </c>
      <c r="B59" s="11" t="s">
        <v>92</v>
      </c>
      <c r="C59" s="11" t="s">
        <v>300</v>
      </c>
      <c r="D59" s="12">
        <v>29063.764755205659</v>
      </c>
    </row>
    <row r="60" spans="1:4" x14ac:dyDescent="0.25">
      <c r="A60" s="11" t="s">
        <v>89</v>
      </c>
      <c r="B60" s="11" t="s">
        <v>93</v>
      </c>
      <c r="C60" s="11" t="s">
        <v>301</v>
      </c>
      <c r="D60" s="12">
        <v>44800.454705625387</v>
      </c>
    </row>
    <row r="61" spans="1:4" x14ac:dyDescent="0.25">
      <c r="A61" s="11" t="s">
        <v>89</v>
      </c>
      <c r="B61" s="11" t="s">
        <v>94</v>
      </c>
      <c r="C61" s="11" t="s">
        <v>302</v>
      </c>
      <c r="D61" s="12">
        <v>18655.451866282099</v>
      </c>
    </row>
    <row r="62" spans="1:4" x14ac:dyDescent="0.25">
      <c r="A62" s="11" t="s">
        <v>95</v>
      </c>
      <c r="B62" s="11" t="s">
        <v>96</v>
      </c>
      <c r="C62" s="11" t="s">
        <v>303</v>
      </c>
      <c r="D62" s="12">
        <v>0</v>
      </c>
    </row>
    <row r="63" spans="1:4" x14ac:dyDescent="0.25">
      <c r="A63" s="11" t="s">
        <v>95</v>
      </c>
      <c r="B63" s="11" t="s">
        <v>97</v>
      </c>
      <c r="C63" s="11" t="s">
        <v>304</v>
      </c>
      <c r="D63" s="12">
        <v>2764.5896981181504</v>
      </c>
    </row>
    <row r="64" spans="1:4" x14ac:dyDescent="0.25">
      <c r="A64" s="11" t="s">
        <v>95</v>
      </c>
      <c r="B64" s="11" t="s">
        <v>98</v>
      </c>
      <c r="C64" s="11" t="s">
        <v>305</v>
      </c>
      <c r="D64" s="12">
        <v>11567.695568493818</v>
      </c>
    </row>
    <row r="65" spans="1:4" x14ac:dyDescent="0.25">
      <c r="A65" s="11" t="s">
        <v>95</v>
      </c>
      <c r="B65" s="11" t="s">
        <v>99</v>
      </c>
      <c r="C65" s="11" t="s">
        <v>306</v>
      </c>
      <c r="D65" s="12">
        <v>0</v>
      </c>
    </row>
    <row r="66" spans="1:4" x14ac:dyDescent="0.25">
      <c r="A66" s="11" t="s">
        <v>95</v>
      </c>
      <c r="B66" s="11" t="s">
        <v>100</v>
      </c>
      <c r="C66" s="11" t="s">
        <v>307</v>
      </c>
      <c r="D66" s="12">
        <v>3828.9635438745231</v>
      </c>
    </row>
    <row r="67" spans="1:4" x14ac:dyDescent="0.25">
      <c r="A67" s="11" t="s">
        <v>95</v>
      </c>
      <c r="B67" s="11" t="s">
        <v>103</v>
      </c>
      <c r="C67" s="11" t="s">
        <v>308</v>
      </c>
      <c r="D67" s="12">
        <v>1579.3837331444206</v>
      </c>
    </row>
    <row r="68" spans="1:4" x14ac:dyDescent="0.25">
      <c r="A68" s="11" t="s">
        <v>95</v>
      </c>
      <c r="B68" s="11" t="s">
        <v>106</v>
      </c>
      <c r="C68" s="11" t="s">
        <v>309</v>
      </c>
      <c r="D68" s="12">
        <v>13360.321908963064</v>
      </c>
    </row>
    <row r="69" spans="1:4" x14ac:dyDescent="0.25">
      <c r="A69" s="11" t="s">
        <v>95</v>
      </c>
      <c r="B69" s="11" t="s">
        <v>107</v>
      </c>
      <c r="C69" s="11" t="s">
        <v>310</v>
      </c>
      <c r="D69" s="12">
        <v>197.63264832230351</v>
      </c>
    </row>
    <row r="70" spans="1:4" x14ac:dyDescent="0.25">
      <c r="A70" s="11" t="s">
        <v>233</v>
      </c>
      <c r="B70" s="11" t="s">
        <v>139</v>
      </c>
      <c r="C70" s="11" t="s">
        <v>311</v>
      </c>
      <c r="D70" s="12">
        <v>0</v>
      </c>
    </row>
    <row r="71" spans="1:4" x14ac:dyDescent="0.25">
      <c r="A71" s="11" t="s">
        <v>108</v>
      </c>
      <c r="B71" s="11" t="s">
        <v>102</v>
      </c>
      <c r="C71" s="11" t="s">
        <v>312</v>
      </c>
      <c r="D71" s="12">
        <v>5269.1982148891302</v>
      </c>
    </row>
    <row r="72" spans="1:4" x14ac:dyDescent="0.25">
      <c r="A72" s="11" t="s">
        <v>109</v>
      </c>
      <c r="B72" s="11" t="s">
        <v>110</v>
      </c>
      <c r="C72" s="11" t="s">
        <v>313</v>
      </c>
      <c r="D72" s="12">
        <v>13985.082556978485</v>
      </c>
    </row>
    <row r="73" spans="1:4" x14ac:dyDescent="0.25">
      <c r="A73" s="11" t="s">
        <v>111</v>
      </c>
      <c r="B73" s="11" t="s">
        <v>112</v>
      </c>
      <c r="C73" s="11" t="s">
        <v>314</v>
      </c>
      <c r="D73" s="12">
        <v>53891.905475040257</v>
      </c>
    </row>
    <row r="74" spans="1:4" x14ac:dyDescent="0.25">
      <c r="A74" s="11" t="s">
        <v>111</v>
      </c>
      <c r="B74" s="11" t="s">
        <v>113</v>
      </c>
      <c r="C74" s="11" t="s">
        <v>315</v>
      </c>
      <c r="D74" s="12">
        <v>108548.47079324185</v>
      </c>
    </row>
    <row r="75" spans="1:4" x14ac:dyDescent="0.25">
      <c r="A75" s="11" t="s">
        <v>111</v>
      </c>
      <c r="B75" s="11" t="s">
        <v>114</v>
      </c>
      <c r="C75" s="11" t="s">
        <v>316</v>
      </c>
      <c r="D75" s="12">
        <v>18716.80319678269</v>
      </c>
    </row>
    <row r="76" spans="1:4" x14ac:dyDescent="0.25">
      <c r="A76" s="11" t="s">
        <v>101</v>
      </c>
      <c r="B76" s="11" t="s">
        <v>102</v>
      </c>
      <c r="C76" s="11" t="s">
        <v>317</v>
      </c>
      <c r="D76" s="12">
        <v>1604.1009888491478</v>
      </c>
    </row>
    <row r="77" spans="1:4" x14ac:dyDescent="0.25">
      <c r="A77" s="11" t="s">
        <v>115</v>
      </c>
      <c r="B77" s="11" t="s">
        <v>116</v>
      </c>
      <c r="C77" s="11" t="s">
        <v>318</v>
      </c>
      <c r="D77" s="12">
        <v>590088.20641807234</v>
      </c>
    </row>
    <row r="78" spans="1:4" x14ac:dyDescent="0.25">
      <c r="A78" s="11" t="s">
        <v>117</v>
      </c>
      <c r="B78" s="11" t="s">
        <v>40</v>
      </c>
      <c r="C78" s="11" t="s">
        <v>319</v>
      </c>
      <c r="D78" s="12">
        <v>158650.53629707327</v>
      </c>
    </row>
    <row r="79" spans="1:4" x14ac:dyDescent="0.25">
      <c r="A79" s="11" t="s">
        <v>231</v>
      </c>
      <c r="B79" s="11" t="s">
        <v>88</v>
      </c>
      <c r="C79" s="11" t="s">
        <v>320</v>
      </c>
      <c r="D79" s="12">
        <v>0</v>
      </c>
    </row>
    <row r="80" spans="1:4" x14ac:dyDescent="0.25">
      <c r="A80" s="11" t="s">
        <v>118</v>
      </c>
      <c r="B80" s="11" t="s">
        <v>119</v>
      </c>
      <c r="C80" s="11" t="s">
        <v>321</v>
      </c>
      <c r="D80" s="12">
        <v>304.95238896668695</v>
      </c>
    </row>
    <row r="81" spans="1:4" x14ac:dyDescent="0.25">
      <c r="A81" s="11" t="s">
        <v>118</v>
      </c>
      <c r="B81" s="11" t="s">
        <v>120</v>
      </c>
      <c r="C81" s="11" t="s">
        <v>322</v>
      </c>
      <c r="D81" s="12">
        <v>201628.72198674039</v>
      </c>
    </row>
    <row r="82" spans="1:4" x14ac:dyDescent="0.25">
      <c r="A82" s="11" t="s">
        <v>118</v>
      </c>
      <c r="B82" s="11" t="s">
        <v>121</v>
      </c>
      <c r="C82" s="11" t="s">
        <v>323</v>
      </c>
      <c r="D82" s="12">
        <v>698.11236211528455</v>
      </c>
    </row>
    <row r="83" spans="1:4" x14ac:dyDescent="0.25">
      <c r="A83" s="11" t="s">
        <v>118</v>
      </c>
      <c r="B83" s="11" t="s">
        <v>122</v>
      </c>
      <c r="C83" s="11" t="s">
        <v>324</v>
      </c>
      <c r="D83" s="12">
        <v>367.41619118451001</v>
      </c>
    </row>
    <row r="84" spans="1:4" x14ac:dyDescent="0.25">
      <c r="A84" s="11" t="s">
        <v>118</v>
      </c>
      <c r="B84" s="11" t="s">
        <v>123</v>
      </c>
      <c r="C84" s="11" t="s">
        <v>325</v>
      </c>
      <c r="D84" s="12">
        <v>44308.602235009355</v>
      </c>
    </row>
    <row r="85" spans="1:4" x14ac:dyDescent="0.25">
      <c r="A85" s="11" t="s">
        <v>118</v>
      </c>
      <c r="B85" s="11" t="s">
        <v>124</v>
      </c>
      <c r="C85" s="11" t="s">
        <v>326</v>
      </c>
      <c r="D85" s="12">
        <v>491546.3943244259</v>
      </c>
    </row>
    <row r="86" spans="1:4" x14ac:dyDescent="0.25">
      <c r="A86" s="11" t="s">
        <v>118</v>
      </c>
      <c r="B86" s="11" t="s">
        <v>125</v>
      </c>
      <c r="C86" s="11" t="s">
        <v>327</v>
      </c>
      <c r="D86" s="12">
        <v>15050.728887894731</v>
      </c>
    </row>
    <row r="87" spans="1:4" x14ac:dyDescent="0.25">
      <c r="A87" s="11" t="s">
        <v>128</v>
      </c>
      <c r="B87" s="11" t="s">
        <v>48</v>
      </c>
      <c r="C87" s="11" t="s">
        <v>328</v>
      </c>
      <c r="D87" s="12">
        <v>76524.352369797372</v>
      </c>
    </row>
    <row r="88" spans="1:4" x14ac:dyDescent="0.25">
      <c r="A88" s="11" t="s">
        <v>129</v>
      </c>
      <c r="B88" s="11" t="s">
        <v>130</v>
      </c>
      <c r="C88" s="11" t="s">
        <v>329</v>
      </c>
      <c r="D88" s="12">
        <v>100187.31916142546</v>
      </c>
    </row>
    <row r="89" spans="1:4" x14ac:dyDescent="0.25">
      <c r="A89" s="11" t="s">
        <v>129</v>
      </c>
      <c r="B89" s="11" t="s">
        <v>131</v>
      </c>
      <c r="C89" s="11" t="s">
        <v>330</v>
      </c>
      <c r="D89" s="12">
        <v>33078.241984460845</v>
      </c>
    </row>
    <row r="90" spans="1:4" x14ac:dyDescent="0.25">
      <c r="A90" s="11" t="s">
        <v>129</v>
      </c>
      <c r="B90" s="11" t="s">
        <v>132</v>
      </c>
      <c r="C90" s="11" t="s">
        <v>331</v>
      </c>
      <c r="D90" s="12">
        <v>50467.953759033866</v>
      </c>
    </row>
    <row r="91" spans="1:4" x14ac:dyDescent="0.25">
      <c r="A91" s="11" t="s">
        <v>129</v>
      </c>
      <c r="B91" s="11" t="s">
        <v>133</v>
      </c>
      <c r="C91" s="11" t="s">
        <v>332</v>
      </c>
      <c r="D91" s="12">
        <v>12831.012565676994</v>
      </c>
    </row>
    <row r="92" spans="1:4" x14ac:dyDescent="0.25">
      <c r="A92" s="11" t="s">
        <v>129</v>
      </c>
      <c r="B92" s="11" t="s">
        <v>134</v>
      </c>
      <c r="C92" s="11" t="s">
        <v>333</v>
      </c>
      <c r="D92" s="12">
        <v>43255.460267006725</v>
      </c>
    </row>
    <row r="93" spans="1:4" x14ac:dyDescent="0.25">
      <c r="A93" s="11" t="s">
        <v>129</v>
      </c>
      <c r="B93" s="11" t="s">
        <v>135</v>
      </c>
      <c r="C93" s="11" t="s">
        <v>334</v>
      </c>
      <c r="D93" s="12">
        <v>37503.465687734126</v>
      </c>
    </row>
    <row r="94" spans="1:4" x14ac:dyDescent="0.25">
      <c r="A94" s="11" t="s">
        <v>129</v>
      </c>
      <c r="B94" s="11" t="s">
        <v>23</v>
      </c>
      <c r="C94" s="11" t="s">
        <v>335</v>
      </c>
      <c r="D94" s="12">
        <v>27481.514696147944</v>
      </c>
    </row>
    <row r="95" spans="1:4" x14ac:dyDescent="0.25">
      <c r="A95" s="11" t="s">
        <v>129</v>
      </c>
      <c r="B95" s="11" t="s">
        <v>136</v>
      </c>
      <c r="C95" s="11" t="s">
        <v>336</v>
      </c>
      <c r="D95" s="12">
        <v>100608.11641977489</v>
      </c>
    </row>
    <row r="96" spans="1:4" x14ac:dyDescent="0.25">
      <c r="A96" s="11" t="s">
        <v>129</v>
      </c>
      <c r="B96" s="11" t="s">
        <v>137</v>
      </c>
      <c r="C96" s="11" t="s">
        <v>337</v>
      </c>
      <c r="D96" s="12">
        <v>23939.030428602218</v>
      </c>
    </row>
    <row r="97" spans="1:4" x14ac:dyDescent="0.25">
      <c r="A97" s="11" t="s">
        <v>129</v>
      </c>
      <c r="B97" s="11" t="s">
        <v>138</v>
      </c>
      <c r="C97" s="11" t="s">
        <v>338</v>
      </c>
      <c r="D97" s="12">
        <v>44700.633906669056</v>
      </c>
    </row>
    <row r="98" spans="1:4" x14ac:dyDescent="0.25">
      <c r="A98" s="11" t="s">
        <v>129</v>
      </c>
      <c r="B98" s="11" t="s">
        <v>139</v>
      </c>
      <c r="C98" s="11" t="s">
        <v>339</v>
      </c>
      <c r="D98" s="12">
        <v>56312.840480167659</v>
      </c>
    </row>
    <row r="99" spans="1:4" x14ac:dyDescent="0.25">
      <c r="A99" s="11" t="s">
        <v>129</v>
      </c>
      <c r="B99" s="11" t="s">
        <v>140</v>
      </c>
      <c r="C99" s="11" t="s">
        <v>340</v>
      </c>
      <c r="D99" s="12">
        <v>14524.714442409728</v>
      </c>
    </row>
    <row r="100" spans="1:4" x14ac:dyDescent="0.25">
      <c r="A100" s="11" t="s">
        <v>129</v>
      </c>
      <c r="B100" s="11" t="s">
        <v>141</v>
      </c>
      <c r="C100" s="11" t="s">
        <v>341</v>
      </c>
      <c r="D100" s="12">
        <v>43690.030137814276</v>
      </c>
    </row>
    <row r="101" spans="1:4" x14ac:dyDescent="0.25">
      <c r="A101" s="11" t="s">
        <v>129</v>
      </c>
      <c r="B101" s="11" t="s">
        <v>142</v>
      </c>
      <c r="C101" s="11" t="s">
        <v>342</v>
      </c>
      <c r="D101" s="12">
        <v>62794.186918250714</v>
      </c>
    </row>
    <row r="102" spans="1:4" x14ac:dyDescent="0.25">
      <c r="A102" s="11" t="s">
        <v>129</v>
      </c>
      <c r="B102" s="11" t="s">
        <v>143</v>
      </c>
      <c r="C102" s="11" t="s">
        <v>343</v>
      </c>
      <c r="D102" s="12">
        <v>15723.891646581742</v>
      </c>
    </row>
    <row r="103" spans="1:4" x14ac:dyDescent="0.25">
      <c r="A103" s="11" t="s">
        <v>129</v>
      </c>
      <c r="B103" s="11" t="s">
        <v>144</v>
      </c>
      <c r="C103" s="11" t="s">
        <v>344</v>
      </c>
      <c r="D103" s="12">
        <v>6598.7468430933313</v>
      </c>
    </row>
    <row r="104" spans="1:4" x14ac:dyDescent="0.25">
      <c r="A104" s="11" t="s">
        <v>129</v>
      </c>
      <c r="B104" s="11" t="s">
        <v>345</v>
      </c>
      <c r="C104" s="11" t="s">
        <v>346</v>
      </c>
      <c r="D104" s="12">
        <v>19263.216242976065</v>
      </c>
    </row>
    <row r="105" spans="1:4" x14ac:dyDescent="0.25">
      <c r="A105" s="11" t="s">
        <v>129</v>
      </c>
      <c r="B105" s="11" t="s">
        <v>145</v>
      </c>
      <c r="C105" s="11" t="s">
        <v>347</v>
      </c>
      <c r="D105" s="12">
        <v>2270.7654236161543</v>
      </c>
    </row>
    <row r="106" spans="1:4" x14ac:dyDescent="0.25">
      <c r="A106" s="11" t="s">
        <v>129</v>
      </c>
      <c r="B106" s="11" t="s">
        <v>146</v>
      </c>
      <c r="C106" s="11" t="s">
        <v>348</v>
      </c>
      <c r="D106" s="12">
        <v>11265.079994158559</v>
      </c>
    </row>
    <row r="107" spans="1:4" x14ac:dyDescent="0.25">
      <c r="A107" s="11" t="s">
        <v>129</v>
      </c>
      <c r="B107" s="11" t="s">
        <v>147</v>
      </c>
      <c r="C107" s="11" t="s">
        <v>349</v>
      </c>
      <c r="D107" s="12">
        <v>39474.964301258711</v>
      </c>
    </row>
    <row r="108" spans="1:4" x14ac:dyDescent="0.25">
      <c r="A108" s="11" t="s">
        <v>129</v>
      </c>
      <c r="B108" s="11" t="s">
        <v>46</v>
      </c>
      <c r="C108" s="11" t="s">
        <v>350</v>
      </c>
      <c r="D108" s="12">
        <v>32017.691017171514</v>
      </c>
    </row>
    <row r="109" spans="1:4" x14ac:dyDescent="0.25">
      <c r="A109" s="11" t="s">
        <v>129</v>
      </c>
      <c r="B109" s="11" t="s">
        <v>148</v>
      </c>
      <c r="C109" s="11" t="s">
        <v>351</v>
      </c>
      <c r="D109" s="12">
        <v>110209.90302079174</v>
      </c>
    </row>
    <row r="110" spans="1:4" x14ac:dyDescent="0.25">
      <c r="A110" s="11" t="s">
        <v>129</v>
      </c>
      <c r="B110" s="11" t="s">
        <v>149</v>
      </c>
      <c r="C110" s="11" t="s">
        <v>352</v>
      </c>
      <c r="D110" s="12">
        <v>37680.505263609281</v>
      </c>
    </row>
    <row r="111" spans="1:4" x14ac:dyDescent="0.25">
      <c r="A111" s="11" t="s">
        <v>129</v>
      </c>
      <c r="B111" s="11" t="s">
        <v>150</v>
      </c>
      <c r="C111" s="11" t="s">
        <v>353</v>
      </c>
      <c r="D111" s="12">
        <v>39992.409498319881</v>
      </c>
    </row>
    <row r="112" spans="1:4" x14ac:dyDescent="0.25">
      <c r="A112" s="11" t="s">
        <v>129</v>
      </c>
      <c r="B112" s="11" t="s">
        <v>151</v>
      </c>
      <c r="C112" s="11" t="s">
        <v>354</v>
      </c>
      <c r="D112" s="12">
        <v>35081.328749759639</v>
      </c>
    </row>
    <row r="113" spans="1:4" x14ac:dyDescent="0.25">
      <c r="A113" s="11" t="s">
        <v>129</v>
      </c>
      <c r="B113" s="11" t="s">
        <v>152</v>
      </c>
      <c r="C113" s="11" t="s">
        <v>355</v>
      </c>
      <c r="D113" s="12">
        <v>35185.489082869761</v>
      </c>
    </row>
    <row r="114" spans="1:4" x14ac:dyDescent="0.25">
      <c r="A114" s="11" t="s">
        <v>129</v>
      </c>
      <c r="B114" s="11" t="s">
        <v>153</v>
      </c>
      <c r="C114" s="11" t="s">
        <v>356</v>
      </c>
      <c r="D114" s="12">
        <v>4858.7430227623181</v>
      </c>
    </row>
    <row r="115" spans="1:4" x14ac:dyDescent="0.25">
      <c r="A115" s="11" t="s">
        <v>59</v>
      </c>
      <c r="B115" s="11" t="s">
        <v>126</v>
      </c>
      <c r="C115" s="11" t="s">
        <v>357</v>
      </c>
      <c r="D115" s="12">
        <v>29629.760084877678</v>
      </c>
    </row>
    <row r="116" spans="1:4" x14ac:dyDescent="0.25">
      <c r="A116" s="11" t="s">
        <v>59</v>
      </c>
      <c r="B116" s="11" t="s">
        <v>154</v>
      </c>
      <c r="C116" s="11" t="s">
        <v>358</v>
      </c>
      <c r="D116" s="12">
        <v>30061.727485175346</v>
      </c>
    </row>
    <row r="117" spans="1:4" x14ac:dyDescent="0.25">
      <c r="A117" s="11" t="s">
        <v>59</v>
      </c>
      <c r="B117" s="11" t="s">
        <v>52</v>
      </c>
      <c r="C117" s="11" t="s">
        <v>359</v>
      </c>
      <c r="D117" s="12">
        <v>5872.2618241918126</v>
      </c>
    </row>
    <row r="118" spans="1:4" x14ac:dyDescent="0.25">
      <c r="A118" s="11" t="s">
        <v>59</v>
      </c>
      <c r="B118" s="11" t="s">
        <v>155</v>
      </c>
      <c r="C118" s="11" t="s">
        <v>360</v>
      </c>
      <c r="D118" s="12">
        <v>30652.6372187044</v>
      </c>
    </row>
    <row r="119" spans="1:4" x14ac:dyDescent="0.25">
      <c r="A119" s="11" t="s">
        <v>59</v>
      </c>
      <c r="B119" s="11" t="s">
        <v>53</v>
      </c>
      <c r="C119" s="11" t="s">
        <v>361</v>
      </c>
      <c r="D119" s="12">
        <v>7270.8176489554235</v>
      </c>
    </row>
    <row r="120" spans="1:4" x14ac:dyDescent="0.25">
      <c r="A120" s="11" t="s">
        <v>59</v>
      </c>
      <c r="B120" s="11" t="s">
        <v>156</v>
      </c>
      <c r="C120" s="11" t="s">
        <v>362</v>
      </c>
      <c r="D120" s="12">
        <v>92468.881404518543</v>
      </c>
    </row>
    <row r="121" spans="1:4" x14ac:dyDescent="0.25">
      <c r="A121" s="11" t="s">
        <v>59</v>
      </c>
      <c r="B121" s="11" t="s">
        <v>157</v>
      </c>
      <c r="C121" s="11" t="s">
        <v>363</v>
      </c>
      <c r="D121" s="12">
        <v>54576.058619915551</v>
      </c>
    </row>
    <row r="122" spans="1:4" x14ac:dyDescent="0.25">
      <c r="A122" s="11" t="s">
        <v>59</v>
      </c>
      <c r="B122" s="11" t="s">
        <v>127</v>
      </c>
      <c r="C122" s="11" t="s">
        <v>364</v>
      </c>
      <c r="D122" s="12">
        <v>31185.719722514903</v>
      </c>
    </row>
    <row r="123" spans="1:4" x14ac:dyDescent="0.25">
      <c r="A123" s="11" t="s">
        <v>158</v>
      </c>
      <c r="B123" s="11" t="s">
        <v>159</v>
      </c>
      <c r="C123" s="11" t="s">
        <v>365</v>
      </c>
      <c r="D123" s="12">
        <v>9212.9301183784573</v>
      </c>
    </row>
    <row r="124" spans="1:4" x14ac:dyDescent="0.25">
      <c r="A124" s="11" t="s">
        <v>160</v>
      </c>
      <c r="B124" s="11" t="s">
        <v>161</v>
      </c>
      <c r="C124" s="11" t="s">
        <v>366</v>
      </c>
      <c r="D124" s="12">
        <v>12528.63560687724</v>
      </c>
    </row>
    <row r="125" spans="1:4" x14ac:dyDescent="0.25">
      <c r="A125" s="11" t="s">
        <v>160</v>
      </c>
      <c r="B125" s="11" t="s">
        <v>76</v>
      </c>
      <c r="C125" s="11" t="s">
        <v>367</v>
      </c>
      <c r="D125" s="12">
        <v>2604.7114530298995</v>
      </c>
    </row>
    <row r="126" spans="1:4" x14ac:dyDescent="0.25">
      <c r="A126" s="11" t="s">
        <v>104</v>
      </c>
      <c r="B126" s="11" t="s">
        <v>105</v>
      </c>
      <c r="C126" s="11" t="s">
        <v>368</v>
      </c>
      <c r="D126" s="12">
        <v>1484.016061000139</v>
      </c>
    </row>
    <row r="127" spans="1:4" x14ac:dyDescent="0.25">
      <c r="A127" s="11" t="s">
        <v>162</v>
      </c>
      <c r="B127" s="11" t="s">
        <v>163</v>
      </c>
      <c r="C127" s="11" t="s">
        <v>369</v>
      </c>
      <c r="D127" s="12">
        <v>171.3906571810225</v>
      </c>
    </row>
    <row r="128" spans="1:4" x14ac:dyDescent="0.25">
      <c r="A128" s="11" t="s">
        <v>20</v>
      </c>
      <c r="B128" s="11" t="s">
        <v>19</v>
      </c>
      <c r="C128" s="11" t="s">
        <v>370</v>
      </c>
      <c r="D128" s="12">
        <v>113923.20122129837</v>
      </c>
    </row>
    <row r="129" spans="1:4" x14ac:dyDescent="0.25">
      <c r="A129" s="11" t="s">
        <v>164</v>
      </c>
      <c r="B129" s="11" t="s">
        <v>159</v>
      </c>
      <c r="C129" s="11" t="s">
        <v>371</v>
      </c>
      <c r="D129" s="12">
        <v>269.54590852892022</v>
      </c>
    </row>
    <row r="130" spans="1:4" x14ac:dyDescent="0.25">
      <c r="A130" s="11" t="s">
        <v>16</v>
      </c>
      <c r="B130" s="11" t="s">
        <v>17</v>
      </c>
      <c r="C130" s="11" t="s">
        <v>372</v>
      </c>
      <c r="D130" s="12">
        <v>0</v>
      </c>
    </row>
    <row r="131" spans="1:4" x14ac:dyDescent="0.25">
      <c r="A131" s="11" t="s">
        <v>165</v>
      </c>
      <c r="B131" s="11" t="s">
        <v>166</v>
      </c>
      <c r="C131" s="11" t="s">
        <v>373</v>
      </c>
      <c r="D131" s="12">
        <v>1106.7177013531639</v>
      </c>
    </row>
    <row r="132" spans="1:4" x14ac:dyDescent="0.25">
      <c r="A132" s="11" t="s">
        <v>167</v>
      </c>
      <c r="B132" s="11" t="s">
        <v>168</v>
      </c>
      <c r="C132" s="11" t="s">
        <v>374</v>
      </c>
      <c r="D132" s="12">
        <v>3018.6560511694643</v>
      </c>
    </row>
    <row r="133" spans="1:4" x14ac:dyDescent="0.25">
      <c r="A133" s="11" t="s">
        <v>167</v>
      </c>
      <c r="B133" s="11" t="s">
        <v>169</v>
      </c>
      <c r="C133" s="11" t="s">
        <v>375</v>
      </c>
      <c r="D133" s="12">
        <v>2774.3483903718752</v>
      </c>
    </row>
    <row r="134" spans="1:4" x14ac:dyDescent="0.25">
      <c r="A134" s="11" t="s">
        <v>167</v>
      </c>
      <c r="B134" s="11" t="s">
        <v>110</v>
      </c>
      <c r="C134" s="11" t="s">
        <v>376</v>
      </c>
      <c r="D134" s="12">
        <v>140946.93456453516</v>
      </c>
    </row>
    <row r="135" spans="1:4" x14ac:dyDescent="0.25">
      <c r="A135" s="11" t="s">
        <v>170</v>
      </c>
      <c r="B135" s="11" t="s">
        <v>171</v>
      </c>
      <c r="C135" s="11" t="s">
        <v>377</v>
      </c>
      <c r="D135" s="12">
        <v>7457.6032234892427</v>
      </c>
    </row>
    <row r="136" spans="1:4" x14ac:dyDescent="0.25">
      <c r="A136" s="11" t="s">
        <v>170</v>
      </c>
      <c r="B136" s="11" t="s">
        <v>232</v>
      </c>
      <c r="C136" s="11" t="s">
        <v>378</v>
      </c>
      <c r="D136" s="12">
        <v>0</v>
      </c>
    </row>
    <row r="137" spans="1:4" x14ac:dyDescent="0.25">
      <c r="A137" s="11" t="s">
        <v>170</v>
      </c>
      <c r="B137" s="11" t="s">
        <v>172</v>
      </c>
      <c r="C137" s="11" t="s">
        <v>379</v>
      </c>
      <c r="D137" s="12">
        <v>576.55326370947</v>
      </c>
    </row>
    <row r="138" spans="1:4" x14ac:dyDescent="0.25">
      <c r="A138" s="11" t="s">
        <v>173</v>
      </c>
      <c r="B138" s="11" t="s">
        <v>174</v>
      </c>
      <c r="C138" s="11" t="s">
        <v>380</v>
      </c>
      <c r="D138" s="12">
        <v>69781.30983537891</v>
      </c>
    </row>
    <row r="139" spans="1:4" x14ac:dyDescent="0.25">
      <c r="A139" s="11" t="s">
        <v>175</v>
      </c>
      <c r="B139" s="11" t="s">
        <v>130</v>
      </c>
      <c r="C139" s="11" t="s">
        <v>381</v>
      </c>
      <c r="D139" s="12">
        <v>4168.7183683537605</v>
      </c>
    </row>
    <row r="140" spans="1:4" x14ac:dyDescent="0.25">
      <c r="A140" s="11" t="s">
        <v>175</v>
      </c>
      <c r="B140" s="11" t="s">
        <v>176</v>
      </c>
      <c r="C140" s="11" t="s">
        <v>382</v>
      </c>
      <c r="D140" s="12">
        <v>4426.4569277882565</v>
      </c>
    </row>
    <row r="141" spans="1:4" x14ac:dyDescent="0.25">
      <c r="A141" s="11" t="s">
        <v>175</v>
      </c>
      <c r="B141" s="11" t="s">
        <v>163</v>
      </c>
      <c r="C141" s="11" t="s">
        <v>383</v>
      </c>
      <c r="D141" s="12">
        <v>10467.996830396771</v>
      </c>
    </row>
    <row r="142" spans="1:4" x14ac:dyDescent="0.25">
      <c r="A142" s="11" t="s">
        <v>175</v>
      </c>
      <c r="B142" s="11" t="s">
        <v>105</v>
      </c>
      <c r="C142" s="11" t="s">
        <v>384</v>
      </c>
      <c r="D142" s="12">
        <v>9509.3924071097299</v>
      </c>
    </row>
    <row r="143" spans="1:4" x14ac:dyDescent="0.25">
      <c r="A143" s="11" t="s">
        <v>175</v>
      </c>
      <c r="B143" s="11" t="s">
        <v>177</v>
      </c>
      <c r="C143" s="11" t="s">
        <v>385</v>
      </c>
      <c r="D143" s="12">
        <v>6047.2630558484507</v>
      </c>
    </row>
    <row r="144" spans="1:4" x14ac:dyDescent="0.25">
      <c r="A144" s="11" t="s">
        <v>175</v>
      </c>
      <c r="B144" s="11" t="s">
        <v>178</v>
      </c>
      <c r="C144" s="11" t="s">
        <v>386</v>
      </c>
      <c r="D144" s="12">
        <v>5995.4178799677793</v>
      </c>
    </row>
    <row r="145" spans="1:4" x14ac:dyDescent="0.25">
      <c r="A145" s="11" t="s">
        <v>21</v>
      </c>
      <c r="B145" s="11" t="s">
        <v>179</v>
      </c>
      <c r="C145" s="11" t="s">
        <v>387</v>
      </c>
      <c r="D145" s="12">
        <v>43.025378558973244</v>
      </c>
    </row>
    <row r="146" spans="1:4" x14ac:dyDescent="0.25">
      <c r="A146" s="11" t="s">
        <v>21</v>
      </c>
      <c r="B146" s="11" t="s">
        <v>22</v>
      </c>
      <c r="C146" s="11" t="s">
        <v>388</v>
      </c>
      <c r="D146" s="12">
        <v>26.628269159913206</v>
      </c>
    </row>
    <row r="147" spans="1:4" x14ac:dyDescent="0.25">
      <c r="A147" s="11" t="s">
        <v>21</v>
      </c>
      <c r="B147" s="11" t="s">
        <v>122</v>
      </c>
      <c r="C147" s="11" t="s">
        <v>389</v>
      </c>
      <c r="D147" s="12">
        <v>99.498022168198119</v>
      </c>
    </row>
    <row r="148" spans="1:4" x14ac:dyDescent="0.25">
      <c r="A148" s="11" t="s">
        <v>21</v>
      </c>
      <c r="B148" s="11" t="s">
        <v>23</v>
      </c>
      <c r="C148" s="11" t="s">
        <v>390</v>
      </c>
      <c r="D148" s="12">
        <v>284.07982170961577</v>
      </c>
    </row>
    <row r="149" spans="1:4" x14ac:dyDescent="0.25">
      <c r="A149" s="11" t="s">
        <v>21</v>
      </c>
      <c r="B149" s="11" t="s">
        <v>17</v>
      </c>
      <c r="C149" s="11" t="s">
        <v>391</v>
      </c>
      <c r="D149" s="12">
        <v>0.5</v>
      </c>
    </row>
    <row r="150" spans="1:4" x14ac:dyDescent="0.25">
      <c r="A150" s="11" t="s">
        <v>180</v>
      </c>
      <c r="B150" s="11" t="s">
        <v>181</v>
      </c>
      <c r="C150" s="11" t="s">
        <v>392</v>
      </c>
      <c r="D150" s="12">
        <v>178491.54650825536</v>
      </c>
    </row>
    <row r="151" spans="1:4" x14ac:dyDescent="0.25">
      <c r="A151" s="11" t="s">
        <v>180</v>
      </c>
      <c r="B151" s="11" t="s">
        <v>182</v>
      </c>
      <c r="C151" s="11" t="s">
        <v>393</v>
      </c>
      <c r="D151" s="12">
        <v>60913.948504771382</v>
      </c>
    </row>
    <row r="152" spans="1:4" x14ac:dyDescent="0.25">
      <c r="A152" s="11" t="s">
        <v>180</v>
      </c>
      <c r="B152" s="11" t="s">
        <v>183</v>
      </c>
      <c r="C152" s="11" t="s">
        <v>394</v>
      </c>
      <c r="D152" s="12">
        <v>35037.684348543364</v>
      </c>
    </row>
    <row r="153" spans="1:4" x14ac:dyDescent="0.25">
      <c r="A153" s="11" t="s">
        <v>180</v>
      </c>
      <c r="B153" s="11" t="s">
        <v>184</v>
      </c>
      <c r="C153" s="11" t="s">
        <v>395</v>
      </c>
      <c r="D153" s="12">
        <v>31643.640226470652</v>
      </c>
    </row>
    <row r="154" spans="1:4" x14ac:dyDescent="0.25">
      <c r="A154" s="11" t="s">
        <v>180</v>
      </c>
      <c r="B154" s="11" t="s">
        <v>185</v>
      </c>
      <c r="C154" s="11" t="s">
        <v>396</v>
      </c>
      <c r="D154" s="12">
        <v>61151.246206523407</v>
      </c>
    </row>
    <row r="155" spans="1:4" x14ac:dyDescent="0.25">
      <c r="A155" s="11" t="s">
        <v>180</v>
      </c>
      <c r="B155" s="11" t="s">
        <v>186</v>
      </c>
      <c r="C155" s="11" t="s">
        <v>397</v>
      </c>
      <c r="D155" s="12">
        <v>20147.648902682289</v>
      </c>
    </row>
    <row r="156" spans="1:4" x14ac:dyDescent="0.25">
      <c r="A156" s="11" t="s">
        <v>180</v>
      </c>
      <c r="B156" s="11" t="s">
        <v>187</v>
      </c>
      <c r="C156" s="11" t="s">
        <v>398</v>
      </c>
      <c r="D156" s="12">
        <v>97675.72030658173</v>
      </c>
    </row>
    <row r="157" spans="1:4" x14ac:dyDescent="0.25">
      <c r="A157" s="11" t="s">
        <v>180</v>
      </c>
      <c r="B157" s="11" t="s">
        <v>188</v>
      </c>
      <c r="C157" s="11" t="s">
        <v>399</v>
      </c>
      <c r="D157" s="12">
        <v>30911.285119712389</v>
      </c>
    </row>
    <row r="158" spans="1:4" x14ac:dyDescent="0.25">
      <c r="A158" s="11" t="s">
        <v>180</v>
      </c>
      <c r="B158" s="11" t="s">
        <v>189</v>
      </c>
      <c r="C158" s="11" t="s">
        <v>400</v>
      </c>
      <c r="D158" s="12">
        <v>51494.338121460816</v>
      </c>
    </row>
    <row r="159" spans="1:4" x14ac:dyDescent="0.25">
      <c r="A159" s="11" t="s">
        <v>190</v>
      </c>
      <c r="B159" s="11" t="s">
        <v>191</v>
      </c>
      <c r="C159" s="11" t="s">
        <v>401</v>
      </c>
      <c r="D159" s="12">
        <v>58067.699173182555</v>
      </c>
    </row>
    <row r="160" spans="1:4" x14ac:dyDescent="0.25">
      <c r="A160" s="11" t="s">
        <v>190</v>
      </c>
      <c r="B160" s="11" t="s">
        <v>192</v>
      </c>
      <c r="C160" s="11" t="s">
        <v>402</v>
      </c>
      <c r="D160" s="12">
        <v>13576.651013097517</v>
      </c>
    </row>
    <row r="161" spans="1:4" x14ac:dyDescent="0.25">
      <c r="A161" s="11" t="s">
        <v>190</v>
      </c>
      <c r="B161" s="11" t="s">
        <v>193</v>
      </c>
      <c r="C161" s="11" t="s">
        <v>403</v>
      </c>
      <c r="D161" s="12">
        <v>70726.924600922619</v>
      </c>
    </row>
    <row r="162" spans="1:4" x14ac:dyDescent="0.25">
      <c r="A162" s="11" t="s">
        <v>190</v>
      </c>
      <c r="B162" s="11" t="s">
        <v>194</v>
      </c>
      <c r="C162" s="11" t="s">
        <v>404</v>
      </c>
      <c r="D162" s="12">
        <v>71390.450517031597</v>
      </c>
    </row>
    <row r="163" spans="1:4" x14ac:dyDescent="0.25">
      <c r="A163" s="11" t="s">
        <v>190</v>
      </c>
      <c r="B163" s="11" t="s">
        <v>195</v>
      </c>
      <c r="C163" s="11" t="s">
        <v>405</v>
      </c>
      <c r="D163" s="12">
        <v>8896.1650250432394</v>
      </c>
    </row>
    <row r="164" spans="1:4" x14ac:dyDescent="0.25">
      <c r="A164" s="11" t="s">
        <v>190</v>
      </c>
      <c r="B164" s="11" t="s">
        <v>49</v>
      </c>
      <c r="C164" s="11" t="s">
        <v>406</v>
      </c>
      <c r="D164" s="12">
        <v>49624.449975680269</v>
      </c>
    </row>
    <row r="165" spans="1:4" x14ac:dyDescent="0.25">
      <c r="A165" s="11" t="s">
        <v>190</v>
      </c>
      <c r="B165" s="11" t="s">
        <v>196</v>
      </c>
      <c r="C165" s="11" t="s">
        <v>407</v>
      </c>
      <c r="D165" s="12">
        <v>91036.919808353312</v>
      </c>
    </row>
    <row r="166" spans="1:4" x14ac:dyDescent="0.25">
      <c r="A166" s="11" t="s">
        <v>197</v>
      </c>
      <c r="B166" s="11" t="s">
        <v>198</v>
      </c>
      <c r="C166" s="11" t="s">
        <v>408</v>
      </c>
      <c r="D166" s="12">
        <v>243163.54455046728</v>
      </c>
    </row>
    <row r="167" spans="1:4" x14ac:dyDescent="0.25">
      <c r="A167" s="11" t="s">
        <v>197</v>
      </c>
      <c r="B167" s="11" t="s">
        <v>199</v>
      </c>
      <c r="C167" s="11" t="s">
        <v>409</v>
      </c>
      <c r="D167" s="12">
        <v>124459.50339847562</v>
      </c>
    </row>
    <row r="168" spans="1:4" x14ac:dyDescent="0.25">
      <c r="A168" s="11" t="s">
        <v>197</v>
      </c>
      <c r="B168" s="11" t="s">
        <v>200</v>
      </c>
      <c r="C168" s="11" t="s">
        <v>410</v>
      </c>
      <c r="D168" s="12">
        <v>145480.50337437214</v>
      </c>
    </row>
    <row r="169" spans="1:4" x14ac:dyDescent="0.25">
      <c r="A169" s="11" t="s">
        <v>197</v>
      </c>
      <c r="B169" s="11" t="s">
        <v>201</v>
      </c>
      <c r="C169" s="11" t="s">
        <v>411</v>
      </c>
      <c r="D169" s="12">
        <v>85470.206032161659</v>
      </c>
    </row>
    <row r="170" spans="1:4" x14ac:dyDescent="0.25">
      <c r="A170" s="11" t="s">
        <v>197</v>
      </c>
      <c r="B170" s="11" t="s">
        <v>202</v>
      </c>
      <c r="C170" s="11" t="s">
        <v>412</v>
      </c>
      <c r="D170" s="12">
        <v>13606.874801946698</v>
      </c>
    </row>
    <row r="171" spans="1:4" x14ac:dyDescent="0.25">
      <c r="A171" s="11" t="s">
        <v>197</v>
      </c>
      <c r="B171" s="11" t="s">
        <v>203</v>
      </c>
      <c r="C171" s="11" t="s">
        <v>413</v>
      </c>
      <c r="D171" s="12">
        <v>120354.82139349684</v>
      </c>
    </row>
    <row r="172" spans="1:4" x14ac:dyDescent="0.25">
      <c r="A172" s="11" t="s">
        <v>197</v>
      </c>
      <c r="B172" s="11" t="s">
        <v>204</v>
      </c>
      <c r="C172" s="11" t="s">
        <v>414</v>
      </c>
      <c r="D172" s="12">
        <v>61767.377546707772</v>
      </c>
    </row>
    <row r="173" spans="1:4" x14ac:dyDescent="0.25">
      <c r="A173" s="11" t="s">
        <v>197</v>
      </c>
      <c r="B173" s="11" t="s">
        <v>205</v>
      </c>
      <c r="C173" s="11" t="s">
        <v>415</v>
      </c>
      <c r="D173" s="12">
        <v>142567.2146171921</v>
      </c>
    </row>
    <row r="174" spans="1:4" x14ac:dyDescent="0.25">
      <c r="A174" s="11" t="s">
        <v>197</v>
      </c>
      <c r="B174" s="11" t="s">
        <v>163</v>
      </c>
      <c r="C174" s="11" t="s">
        <v>416</v>
      </c>
      <c r="D174" s="12">
        <v>454754.62023106747</v>
      </c>
    </row>
    <row r="175" spans="1:4" x14ac:dyDescent="0.25">
      <c r="A175" s="11" t="s">
        <v>197</v>
      </c>
      <c r="B175" s="11" t="s">
        <v>206</v>
      </c>
      <c r="C175" s="11" t="s">
        <v>417</v>
      </c>
      <c r="D175" s="12">
        <v>183409.9329743922</v>
      </c>
    </row>
    <row r="176" spans="1:4" x14ac:dyDescent="0.25">
      <c r="A176" s="11" t="s">
        <v>197</v>
      </c>
      <c r="B176" s="11" t="s">
        <v>207</v>
      </c>
      <c r="C176" s="11" t="s">
        <v>418</v>
      </c>
      <c r="D176" s="12">
        <v>96835.199073046198</v>
      </c>
    </row>
    <row r="177" spans="1:4" x14ac:dyDescent="0.25">
      <c r="A177" s="11" t="s">
        <v>197</v>
      </c>
      <c r="B177" s="11" t="s">
        <v>208</v>
      </c>
      <c r="C177" s="11" t="s">
        <v>419</v>
      </c>
      <c r="D177" s="12">
        <v>120346.36914459069</v>
      </c>
    </row>
    <row r="178" spans="1:4" x14ac:dyDescent="0.25">
      <c r="A178" s="11" t="s">
        <v>197</v>
      </c>
      <c r="B178" s="11" t="s">
        <v>209</v>
      </c>
      <c r="C178" s="11" t="s">
        <v>420</v>
      </c>
      <c r="D178" s="12">
        <v>35508.510434331285</v>
      </c>
    </row>
    <row r="179" spans="1:4" x14ac:dyDescent="0.25">
      <c r="A179" s="11" t="s">
        <v>197</v>
      </c>
      <c r="B179" s="11" t="s">
        <v>210</v>
      </c>
      <c r="C179" s="11" t="s">
        <v>421</v>
      </c>
      <c r="D179" s="12">
        <v>87901.195886016154</v>
      </c>
    </row>
    <row r="180" spans="1:4" x14ac:dyDescent="0.25">
      <c r="A180" s="11" t="s">
        <v>197</v>
      </c>
      <c r="B180" s="11" t="s">
        <v>211</v>
      </c>
      <c r="C180" s="11" t="s">
        <v>422</v>
      </c>
      <c r="D180" s="12">
        <v>73967.985718090436</v>
      </c>
    </row>
    <row r="181" spans="1:4" x14ac:dyDescent="0.25">
      <c r="A181" s="11" t="s">
        <v>212</v>
      </c>
      <c r="B181" s="11" t="s">
        <v>213</v>
      </c>
      <c r="C181" s="11" t="s">
        <v>423</v>
      </c>
      <c r="D181" s="12">
        <v>39409.133144325591</v>
      </c>
    </row>
    <row r="182" spans="1:4" x14ac:dyDescent="0.25">
      <c r="A182" s="11" t="s">
        <v>212</v>
      </c>
      <c r="B182" s="11" t="s">
        <v>214</v>
      </c>
      <c r="C182" s="11" t="s">
        <v>424</v>
      </c>
      <c r="D182" s="12">
        <v>36097.360657513869</v>
      </c>
    </row>
    <row r="183" spans="1:4" x14ac:dyDescent="0.25">
      <c r="A183" s="11" t="s">
        <v>215</v>
      </c>
      <c r="B183" s="11" t="s">
        <v>216</v>
      </c>
      <c r="C183" s="11" t="s">
        <v>425</v>
      </c>
      <c r="D183" s="12">
        <v>9974.7295982135038</v>
      </c>
    </row>
    <row r="184" spans="1:4" x14ac:dyDescent="0.25">
      <c r="A184" s="11" t="s">
        <v>215</v>
      </c>
      <c r="B184" s="11" t="s">
        <v>217</v>
      </c>
      <c r="C184" s="11" t="s">
        <v>426</v>
      </c>
      <c r="D184" s="12">
        <v>38931.214689716406</v>
      </c>
    </row>
    <row r="185" spans="1:4" x14ac:dyDescent="0.25">
      <c r="A185" s="11" t="s">
        <v>215</v>
      </c>
      <c r="B185" s="11" t="s">
        <v>33</v>
      </c>
      <c r="C185" s="11" t="s">
        <v>427</v>
      </c>
      <c r="D185" s="12">
        <v>4344.9767735704636</v>
      </c>
    </row>
    <row r="186" spans="1:4" x14ac:dyDescent="0.25">
      <c r="A186" s="11" t="s">
        <v>215</v>
      </c>
      <c r="B186" s="11" t="s">
        <v>86</v>
      </c>
      <c r="C186" s="11" t="s">
        <v>428</v>
      </c>
      <c r="D186" s="12">
        <v>10386.658090779874</v>
      </c>
    </row>
    <row r="187" spans="1:4" x14ac:dyDescent="0.25">
      <c r="A187" s="11" t="s">
        <v>234</v>
      </c>
      <c r="B187" s="11" t="s">
        <v>153</v>
      </c>
      <c r="C187" s="11" t="s">
        <v>429</v>
      </c>
      <c r="D187" s="12">
        <v>0</v>
      </c>
    </row>
    <row r="188" spans="1:4" x14ac:dyDescent="0.25">
      <c r="A188" s="11" t="s">
        <v>218</v>
      </c>
      <c r="B188" s="11" t="s">
        <v>176</v>
      </c>
      <c r="C188" s="11" t="s">
        <v>430</v>
      </c>
      <c r="D188" s="12">
        <v>162984.17578507346</v>
      </c>
    </row>
    <row r="189" spans="1:4" x14ac:dyDescent="0.25">
      <c r="A189" s="11" t="s">
        <v>218</v>
      </c>
      <c r="B189" s="11" t="s">
        <v>61</v>
      </c>
      <c r="C189" s="11" t="s">
        <v>431</v>
      </c>
      <c r="D189" s="12">
        <v>25475.161350933762</v>
      </c>
    </row>
    <row r="190" spans="1:4" x14ac:dyDescent="0.25">
      <c r="A190" s="11" t="s">
        <v>218</v>
      </c>
      <c r="B190" s="11" t="s">
        <v>432</v>
      </c>
      <c r="C190" s="11" t="s">
        <v>433</v>
      </c>
      <c r="D190" s="12">
        <v>2928.310187962893</v>
      </c>
    </row>
    <row r="191" spans="1:4" x14ac:dyDescent="0.25">
      <c r="A191" s="11" t="s">
        <v>218</v>
      </c>
      <c r="B191" s="11" t="s">
        <v>219</v>
      </c>
      <c r="C191" s="11" t="s">
        <v>434</v>
      </c>
      <c r="D191" s="12">
        <v>103032.84169825504</v>
      </c>
    </row>
    <row r="192" spans="1:4" x14ac:dyDescent="0.25">
      <c r="A192" s="11" t="s">
        <v>220</v>
      </c>
      <c r="B192" s="11" t="s">
        <v>178</v>
      </c>
      <c r="C192" s="11" t="s">
        <v>435</v>
      </c>
      <c r="D192" s="12">
        <v>36397.540102123574</v>
      </c>
    </row>
    <row r="193" spans="1:4" x14ac:dyDescent="0.25">
      <c r="A193" s="11" t="s">
        <v>24</v>
      </c>
      <c r="B193" s="11" t="s">
        <v>221</v>
      </c>
      <c r="C193" s="11" t="s">
        <v>436</v>
      </c>
      <c r="D193" s="12">
        <v>609.02436264836115</v>
      </c>
    </row>
    <row r="194" spans="1:4" x14ac:dyDescent="0.25">
      <c r="A194" s="11" t="s">
        <v>24</v>
      </c>
      <c r="B194" s="11" t="s">
        <v>222</v>
      </c>
      <c r="C194" s="11" t="s">
        <v>437</v>
      </c>
      <c r="D194" s="12">
        <v>8729.2137607502427</v>
      </c>
    </row>
    <row r="195" spans="1:4" x14ac:dyDescent="0.25">
      <c r="A195" s="11" t="s">
        <v>24</v>
      </c>
      <c r="B195" s="11" t="s">
        <v>223</v>
      </c>
      <c r="C195" s="11" t="s">
        <v>438</v>
      </c>
      <c r="D195" s="12">
        <v>13403.692395536424</v>
      </c>
    </row>
    <row r="196" spans="1:4" x14ac:dyDescent="0.25">
      <c r="A196" s="11" t="s">
        <v>24</v>
      </c>
      <c r="B196" s="11" t="s">
        <v>224</v>
      </c>
      <c r="C196" s="11" t="s">
        <v>439</v>
      </c>
      <c r="D196" s="12">
        <v>20055.613983739382</v>
      </c>
    </row>
    <row r="197" spans="1:4" x14ac:dyDescent="0.25">
      <c r="A197" s="11" t="s">
        <v>24</v>
      </c>
      <c r="B197" s="11" t="s">
        <v>25</v>
      </c>
      <c r="C197" s="11" t="s">
        <v>440</v>
      </c>
      <c r="D197" s="12">
        <v>3248.335828040118</v>
      </c>
    </row>
    <row r="198" spans="1:4" x14ac:dyDescent="0.25">
      <c r="A198" s="11" t="s">
        <v>24</v>
      </c>
      <c r="B198" s="11" t="s">
        <v>225</v>
      </c>
      <c r="C198" s="11" t="s">
        <v>441</v>
      </c>
      <c r="D198" s="12">
        <v>614.61186160246848</v>
      </c>
    </row>
    <row r="199" spans="1:4" x14ac:dyDescent="0.25">
      <c r="A199" s="11" t="s">
        <v>24</v>
      </c>
      <c r="B199" s="11" t="s">
        <v>226</v>
      </c>
      <c r="C199" s="11" t="s">
        <v>442</v>
      </c>
      <c r="D199" s="12">
        <v>6365.0781261518887</v>
      </c>
    </row>
    <row r="200" spans="1:4" x14ac:dyDescent="0.25">
      <c r="A200" s="11" t="s">
        <v>227</v>
      </c>
      <c r="B200" s="11" t="s">
        <v>228</v>
      </c>
      <c r="C200" s="11" t="s">
        <v>443</v>
      </c>
      <c r="D200" s="12">
        <v>39335.166253062278</v>
      </c>
    </row>
    <row r="201" spans="1:4" x14ac:dyDescent="0.25">
      <c r="A201" s="11" t="s">
        <v>227</v>
      </c>
      <c r="B201" s="11" t="s">
        <v>229</v>
      </c>
      <c r="C201" s="11" t="s">
        <v>444</v>
      </c>
      <c r="D201" s="12">
        <v>6393.5437780191232</v>
      </c>
    </row>
    <row r="202" spans="1:4" x14ac:dyDescent="0.25">
      <c r="A202" s="11" t="s">
        <v>227</v>
      </c>
      <c r="B202" s="11" t="s">
        <v>145</v>
      </c>
      <c r="C202" s="11" t="s">
        <v>445</v>
      </c>
      <c r="D202" s="12">
        <v>7202.8623612385263</v>
      </c>
    </row>
    <row r="203" spans="1:4" x14ac:dyDescent="0.25">
      <c r="A203" s="11" t="s">
        <v>227</v>
      </c>
      <c r="B203" s="11" t="s">
        <v>230</v>
      </c>
      <c r="C203" s="11" t="s">
        <v>446</v>
      </c>
      <c r="D203" s="12">
        <v>13633.920922861151</v>
      </c>
    </row>
    <row r="204" spans="1:4" x14ac:dyDescent="0.25">
      <c r="A204" s="11" t="s">
        <v>227</v>
      </c>
      <c r="B204" s="11" t="s">
        <v>64</v>
      </c>
      <c r="C204" s="11" t="s">
        <v>447</v>
      </c>
      <c r="D204" s="12">
        <v>9947.9635917316918</v>
      </c>
    </row>
  </sheetData>
  <hyperlinks>
    <hyperlink ref="B1" r:id="rId1" xr:uid="{46D1E281-020F-4D98-A895-3EB2F5BCF072}"/>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142B-5B80-49BE-A451-4B460C0B601E}">
  <sheetPr>
    <tabColor rgb="FF00B0F0"/>
  </sheetPr>
  <dimension ref="A1:E200"/>
  <sheetViews>
    <sheetView topLeftCell="A170" workbookViewId="0"/>
  </sheetViews>
  <sheetFormatPr defaultRowHeight="15" x14ac:dyDescent="0.25"/>
  <cols>
    <col min="1" max="1" width="12.5703125" bestFit="1" customWidth="1"/>
    <col min="2" max="2" width="14.28515625" customWidth="1"/>
    <col min="3" max="3" width="12.5703125" bestFit="1" customWidth="1"/>
    <col min="4" max="4" width="22.7109375" bestFit="1" customWidth="1"/>
    <col min="5" max="5" width="23.7109375" bestFit="1" customWidth="1"/>
  </cols>
  <sheetData>
    <row r="1" spans="1:5" x14ac:dyDescent="0.25">
      <c r="A1" t="s">
        <v>240</v>
      </c>
      <c r="B1" s="10" t="s">
        <v>448</v>
      </c>
    </row>
    <row r="2" spans="1:5" x14ac:dyDescent="0.25">
      <c r="A2" s="9" t="s">
        <v>11</v>
      </c>
      <c r="B2" s="1" t="s">
        <v>9</v>
      </c>
      <c r="C2" s="1" t="s">
        <v>10</v>
      </c>
      <c r="D2" s="1" t="s">
        <v>449</v>
      </c>
      <c r="E2" s="1" t="s">
        <v>450</v>
      </c>
    </row>
    <row r="3" spans="1:5" x14ac:dyDescent="0.25">
      <c r="A3" s="13" t="str">
        <f>B3&amp;C3</f>
        <v>SOU2MAT</v>
      </c>
      <c r="B3" s="13" t="s">
        <v>16</v>
      </c>
      <c r="C3" s="13" t="s">
        <v>17</v>
      </c>
      <c r="D3" s="14">
        <v>462424.4</v>
      </c>
      <c r="E3" s="14">
        <v>108575787</v>
      </c>
    </row>
    <row r="4" spans="1:5" x14ac:dyDescent="0.25">
      <c r="A4" s="13" t="str">
        <f t="shared" ref="A4:A67" si="0">B4&amp;C4</f>
        <v>KWGLKAW</v>
      </c>
      <c r="B4" s="13" t="s">
        <v>18</v>
      </c>
      <c r="C4" s="13" t="s">
        <v>19</v>
      </c>
      <c r="D4" s="14">
        <v>119453</v>
      </c>
      <c r="E4" s="14">
        <v>889297316</v>
      </c>
    </row>
    <row r="5" spans="1:5" x14ac:dyDescent="0.25">
      <c r="A5" s="13" t="str">
        <f t="shared" si="0"/>
        <v>SKOGKAW</v>
      </c>
      <c r="B5" s="13" t="s">
        <v>20</v>
      </c>
      <c r="C5" s="13" t="s">
        <v>19</v>
      </c>
      <c r="D5" s="14">
        <v>276857160.39999998</v>
      </c>
      <c r="E5" s="14">
        <v>12101111.800000001</v>
      </c>
    </row>
    <row r="6" spans="1:5" x14ac:dyDescent="0.25">
      <c r="A6" s="13" t="str">
        <f t="shared" si="0"/>
        <v>TRUGBWK</v>
      </c>
      <c r="B6" s="13" t="s">
        <v>21</v>
      </c>
      <c r="C6" s="13" t="s">
        <v>22</v>
      </c>
      <c r="D6" s="14">
        <v>23665.4</v>
      </c>
      <c r="E6" s="14">
        <v>135134249.19999999</v>
      </c>
    </row>
    <row r="7" spans="1:5" x14ac:dyDescent="0.25">
      <c r="A7" s="13" t="str">
        <f t="shared" si="0"/>
        <v>TRUGHWA</v>
      </c>
      <c r="B7" s="13" t="s">
        <v>21</v>
      </c>
      <c r="C7" s="13" t="s">
        <v>23</v>
      </c>
      <c r="D7" s="14">
        <v>3365.8</v>
      </c>
      <c r="E7" s="14">
        <v>105463752.8</v>
      </c>
    </row>
    <row r="8" spans="1:5" x14ac:dyDescent="0.25">
      <c r="A8" s="13" t="str">
        <f t="shared" si="0"/>
        <v>TRUGMAT</v>
      </c>
      <c r="B8" s="13" t="s">
        <v>21</v>
      </c>
      <c r="C8" s="13" t="s">
        <v>17</v>
      </c>
      <c r="D8" s="14">
        <v>0.2</v>
      </c>
      <c r="E8" s="14">
        <v>289343271.60000002</v>
      </c>
    </row>
    <row r="9" spans="1:5" x14ac:dyDescent="0.25">
      <c r="A9" s="13" t="str">
        <f t="shared" si="0"/>
        <v>WPOWKUM</v>
      </c>
      <c r="B9" s="13" t="s">
        <v>24</v>
      </c>
      <c r="C9" s="13" t="s">
        <v>25</v>
      </c>
      <c r="D9" s="14">
        <v>1754823.6</v>
      </c>
      <c r="E9" s="14">
        <v>36106972</v>
      </c>
    </row>
    <row r="10" spans="1:5" x14ac:dyDescent="0.25">
      <c r="A10" s="13" t="str">
        <f t="shared" si="0"/>
        <v>ALPEABY</v>
      </c>
      <c r="B10" s="13" t="s">
        <v>26</v>
      </c>
      <c r="C10" s="13" t="s">
        <v>27</v>
      </c>
      <c r="D10" s="14">
        <v>12323853.199999999</v>
      </c>
      <c r="E10" s="14">
        <v>12896110.4</v>
      </c>
    </row>
    <row r="11" spans="1:5" x14ac:dyDescent="0.25">
      <c r="A11" s="13" t="str">
        <f t="shared" si="0"/>
        <v>ALPEBPD</v>
      </c>
      <c r="B11" s="13" t="s">
        <v>26</v>
      </c>
      <c r="C11" s="13" t="s">
        <v>28</v>
      </c>
      <c r="D11" s="14">
        <v>42939416.399999999</v>
      </c>
      <c r="E11" s="14">
        <v>0</v>
      </c>
    </row>
    <row r="12" spans="1:5" x14ac:dyDescent="0.25">
      <c r="A12" s="13" t="str">
        <f t="shared" si="0"/>
        <v>ALPESTU</v>
      </c>
      <c r="B12" s="13" t="s">
        <v>26</v>
      </c>
      <c r="C12" s="13" t="s">
        <v>29</v>
      </c>
      <c r="D12" s="14">
        <v>63514296.600000001</v>
      </c>
      <c r="E12" s="14">
        <v>0</v>
      </c>
    </row>
    <row r="13" spans="1:5" x14ac:dyDescent="0.25">
      <c r="A13" s="13" t="str">
        <f t="shared" si="0"/>
        <v>ALPETIM</v>
      </c>
      <c r="B13" s="13" t="s">
        <v>26</v>
      </c>
      <c r="C13" s="13" t="s">
        <v>30</v>
      </c>
      <c r="D13" s="14">
        <v>361076582.39999998</v>
      </c>
      <c r="E13" s="14">
        <v>0</v>
      </c>
    </row>
    <row r="14" spans="1:5" x14ac:dyDescent="0.25">
      <c r="A14" s="13" t="str">
        <f t="shared" si="0"/>
        <v>ALPETKA</v>
      </c>
      <c r="B14" s="13" t="s">
        <v>26</v>
      </c>
      <c r="C14" s="13" t="s">
        <v>31</v>
      </c>
      <c r="D14" s="14">
        <v>19878277.399999999</v>
      </c>
      <c r="E14" s="14">
        <v>0</v>
      </c>
    </row>
    <row r="15" spans="1:5" x14ac:dyDescent="0.25">
      <c r="A15" s="13" t="str">
        <f t="shared" si="0"/>
        <v>ALPETMK</v>
      </c>
      <c r="B15" s="13" t="s">
        <v>26</v>
      </c>
      <c r="C15" s="13" t="s">
        <v>32</v>
      </c>
      <c r="D15" s="14">
        <v>284587204.80000001</v>
      </c>
      <c r="E15" s="14">
        <v>0</v>
      </c>
    </row>
    <row r="16" spans="1:5" x14ac:dyDescent="0.25">
      <c r="A16" s="13" t="str">
        <f t="shared" si="0"/>
        <v>ALPETWZ</v>
      </c>
      <c r="B16" s="13" t="s">
        <v>26</v>
      </c>
      <c r="C16" s="13" t="s">
        <v>33</v>
      </c>
      <c r="D16" s="14">
        <v>14614143.199999999</v>
      </c>
      <c r="E16" s="14">
        <v>0</v>
      </c>
    </row>
    <row r="17" spans="1:5" x14ac:dyDescent="0.25">
      <c r="A17" s="13" t="str">
        <f t="shared" si="0"/>
        <v>BUELORO</v>
      </c>
      <c r="B17" s="13" t="s">
        <v>34</v>
      </c>
      <c r="C17" s="13" t="s">
        <v>35</v>
      </c>
      <c r="D17" s="14">
        <v>41103248.399999999</v>
      </c>
      <c r="E17" s="14">
        <v>3148.4</v>
      </c>
    </row>
    <row r="18" spans="1:5" x14ac:dyDescent="0.25">
      <c r="A18" s="13" t="str">
        <f t="shared" si="0"/>
        <v>CHBPWPW</v>
      </c>
      <c r="B18" s="13" t="s">
        <v>36</v>
      </c>
      <c r="C18" s="13" t="s">
        <v>37</v>
      </c>
      <c r="D18" s="14">
        <v>116260874.2</v>
      </c>
      <c r="E18" s="14">
        <v>0</v>
      </c>
    </row>
    <row r="19" spans="1:5" x14ac:dyDescent="0.25">
      <c r="A19" s="13" t="str">
        <f t="shared" si="0"/>
        <v>COUPBOB</v>
      </c>
      <c r="B19" s="13" t="s">
        <v>38</v>
      </c>
      <c r="C19" s="13" t="s">
        <v>39</v>
      </c>
      <c r="D19" s="14">
        <v>391788362.60000002</v>
      </c>
      <c r="E19" s="14">
        <v>0</v>
      </c>
    </row>
    <row r="20" spans="1:5" x14ac:dyDescent="0.25">
      <c r="A20" s="13" t="str">
        <f t="shared" si="0"/>
        <v>COUPGLN</v>
      </c>
      <c r="B20" s="13" t="s">
        <v>38</v>
      </c>
      <c r="C20" s="13" t="s">
        <v>40</v>
      </c>
      <c r="D20" s="14">
        <v>160692274.19999999</v>
      </c>
      <c r="E20" s="14">
        <v>0</v>
      </c>
    </row>
    <row r="21" spans="1:5" x14ac:dyDescent="0.25">
      <c r="A21" s="13" t="str">
        <f t="shared" si="0"/>
        <v>CTCTCYD</v>
      </c>
      <c r="B21" s="13" t="s">
        <v>41</v>
      </c>
      <c r="C21" s="13" t="s">
        <v>42</v>
      </c>
      <c r="D21" s="14">
        <v>393053.8</v>
      </c>
      <c r="E21" s="14">
        <v>2138952299.8</v>
      </c>
    </row>
    <row r="22" spans="1:5" x14ac:dyDescent="0.25">
      <c r="A22" s="13" t="str">
        <f t="shared" si="0"/>
        <v>CTCTOKI</v>
      </c>
      <c r="B22" s="13" t="s">
        <v>41</v>
      </c>
      <c r="C22" s="13" t="s">
        <v>43</v>
      </c>
      <c r="D22" s="14">
        <v>127053.8</v>
      </c>
      <c r="E22" s="14">
        <v>318822491.39999998</v>
      </c>
    </row>
    <row r="23" spans="1:5" x14ac:dyDescent="0.25">
      <c r="A23" s="13" t="str">
        <f t="shared" si="0"/>
        <v>CTCTPPI</v>
      </c>
      <c r="B23" s="13" t="s">
        <v>41</v>
      </c>
      <c r="C23" s="13" t="s">
        <v>44</v>
      </c>
      <c r="D23" s="14">
        <v>151447.79999999999</v>
      </c>
      <c r="E23" s="14">
        <v>379794333.39999998</v>
      </c>
    </row>
    <row r="24" spans="1:5" x14ac:dyDescent="0.25">
      <c r="A24" s="13" t="str">
        <f t="shared" si="0"/>
        <v>CTCTROX</v>
      </c>
      <c r="B24" s="13" t="s">
        <v>41</v>
      </c>
      <c r="C24" s="13" t="s">
        <v>45</v>
      </c>
      <c r="D24" s="14">
        <v>222.8</v>
      </c>
      <c r="E24" s="14">
        <v>1677768137.5</v>
      </c>
    </row>
    <row r="25" spans="1:5" x14ac:dyDescent="0.25">
      <c r="A25" s="13" t="str">
        <f t="shared" si="0"/>
        <v>CTCTSFD</v>
      </c>
      <c r="B25" s="13" t="s">
        <v>41</v>
      </c>
      <c r="C25" s="13" t="s">
        <v>46</v>
      </c>
      <c r="D25" s="14">
        <v>2926982.6</v>
      </c>
      <c r="E25" s="14">
        <v>1260392035</v>
      </c>
    </row>
    <row r="26" spans="1:5" x14ac:dyDescent="0.25">
      <c r="A26" s="13" t="str">
        <f t="shared" si="0"/>
        <v>CTCTTHI</v>
      </c>
      <c r="B26" s="13" t="s">
        <v>41</v>
      </c>
      <c r="C26" s="13" t="s">
        <v>47</v>
      </c>
      <c r="D26" s="14">
        <v>373278.4</v>
      </c>
      <c r="E26" s="14">
        <v>1278405152.4000001</v>
      </c>
    </row>
    <row r="27" spans="1:5" x14ac:dyDescent="0.25">
      <c r="A27" s="13" t="str">
        <f t="shared" si="0"/>
        <v>CTCTWHI</v>
      </c>
      <c r="B27" s="13" t="s">
        <v>41</v>
      </c>
      <c r="C27" s="13" t="s">
        <v>48</v>
      </c>
      <c r="D27" s="14">
        <v>1442460.2</v>
      </c>
      <c r="E27" s="14">
        <v>2860692.2</v>
      </c>
    </row>
    <row r="28" spans="1:5" x14ac:dyDescent="0.25">
      <c r="A28" s="13" t="str">
        <f t="shared" si="0"/>
        <v>CTCTWRK</v>
      </c>
      <c r="B28" s="13" t="s">
        <v>41</v>
      </c>
      <c r="C28" s="13" t="s">
        <v>49</v>
      </c>
      <c r="D28" s="14">
        <v>63423.8</v>
      </c>
      <c r="E28" s="14">
        <v>1069178490</v>
      </c>
    </row>
    <row r="29" spans="1:5" x14ac:dyDescent="0.25">
      <c r="A29" s="13" t="str">
        <f t="shared" si="0"/>
        <v>DUNECML</v>
      </c>
      <c r="B29" s="13" t="s">
        <v>50</v>
      </c>
      <c r="C29" s="13" t="s">
        <v>51</v>
      </c>
      <c r="D29" s="14">
        <v>160460734.40000001</v>
      </c>
      <c r="E29" s="14">
        <v>0</v>
      </c>
    </row>
    <row r="30" spans="1:5" x14ac:dyDescent="0.25">
      <c r="A30" s="13" t="str">
        <f t="shared" si="0"/>
        <v>DUNECYD</v>
      </c>
      <c r="B30" s="13" t="s">
        <v>50</v>
      </c>
      <c r="C30" s="13" t="s">
        <v>42</v>
      </c>
      <c r="D30" s="14">
        <v>5684196.2000000002</v>
      </c>
      <c r="E30" s="14">
        <v>37610113</v>
      </c>
    </row>
    <row r="31" spans="1:5" x14ac:dyDescent="0.25">
      <c r="A31" s="13" t="str">
        <f t="shared" si="0"/>
        <v>DUNEFKN</v>
      </c>
      <c r="B31" s="13" t="s">
        <v>50</v>
      </c>
      <c r="C31" s="13" t="s">
        <v>52</v>
      </c>
      <c r="D31" s="14">
        <v>240091532</v>
      </c>
      <c r="E31" s="14">
        <v>0</v>
      </c>
    </row>
    <row r="32" spans="1:5" x14ac:dyDescent="0.25">
      <c r="A32" s="13" t="str">
        <f t="shared" si="0"/>
        <v>DUNEHWB</v>
      </c>
      <c r="B32" s="13" t="s">
        <v>50</v>
      </c>
      <c r="C32" s="13" t="s">
        <v>53</v>
      </c>
      <c r="D32" s="14">
        <v>381218546</v>
      </c>
      <c r="E32" s="14">
        <v>60278</v>
      </c>
    </row>
    <row r="33" spans="1:5" x14ac:dyDescent="0.25">
      <c r="A33" s="13" t="str">
        <f t="shared" si="0"/>
        <v>DUNESDN</v>
      </c>
      <c r="B33" s="13" t="s">
        <v>50</v>
      </c>
      <c r="C33" s="13" t="s">
        <v>54</v>
      </c>
      <c r="D33" s="14">
        <v>309709468.39999998</v>
      </c>
      <c r="E33" s="14">
        <v>0</v>
      </c>
    </row>
    <row r="34" spans="1:5" x14ac:dyDescent="0.25">
      <c r="A34" s="13" t="str">
        <f t="shared" si="0"/>
        <v>EASHASB</v>
      </c>
      <c r="B34" s="13" t="s">
        <v>55</v>
      </c>
      <c r="C34" s="13" t="s">
        <v>56</v>
      </c>
      <c r="D34" s="14">
        <v>506086231.19999999</v>
      </c>
      <c r="E34" s="14">
        <v>1432.4</v>
      </c>
    </row>
    <row r="35" spans="1:5" x14ac:dyDescent="0.25">
      <c r="A35" s="13" t="str">
        <f t="shared" si="0"/>
        <v>EASTTUI</v>
      </c>
      <c r="B35" s="13" t="s">
        <v>57</v>
      </c>
      <c r="C35" s="13" t="s">
        <v>58</v>
      </c>
      <c r="D35" s="14">
        <v>289579083.39999998</v>
      </c>
      <c r="E35" s="14">
        <v>0</v>
      </c>
    </row>
    <row r="36" spans="1:5" x14ac:dyDescent="0.25">
      <c r="A36" s="13" t="str">
        <f t="shared" si="0"/>
        <v>POWNFKN</v>
      </c>
      <c r="B36" s="13" t="s">
        <v>59</v>
      </c>
      <c r="C36" s="13" t="s">
        <v>52</v>
      </c>
      <c r="D36" s="14">
        <v>21420920</v>
      </c>
      <c r="E36" s="14">
        <v>0</v>
      </c>
    </row>
    <row r="37" spans="1:5" x14ac:dyDescent="0.25">
      <c r="A37" s="13" t="str">
        <f t="shared" si="0"/>
        <v>GENEHLY</v>
      </c>
      <c r="B37" s="13" t="s">
        <v>60</v>
      </c>
      <c r="C37" s="13" t="s">
        <v>61</v>
      </c>
      <c r="D37" s="14">
        <v>16257.4</v>
      </c>
      <c r="E37" s="14">
        <v>3867027156.4000001</v>
      </c>
    </row>
    <row r="38" spans="1:5" x14ac:dyDescent="0.25">
      <c r="A38" s="13" t="str">
        <f t="shared" si="0"/>
        <v>GENERPO</v>
      </c>
      <c r="B38" s="13" t="s">
        <v>60</v>
      </c>
      <c r="C38" s="13" t="s">
        <v>62</v>
      </c>
      <c r="D38" s="14">
        <v>0</v>
      </c>
      <c r="E38" s="14">
        <v>599068480.60000002</v>
      </c>
    </row>
    <row r="39" spans="1:5" x14ac:dyDescent="0.25">
      <c r="A39" s="13" t="str">
        <f t="shared" si="0"/>
        <v>GENETKA</v>
      </c>
      <c r="B39" s="13" t="s">
        <v>60</v>
      </c>
      <c r="C39" s="13" t="s">
        <v>31</v>
      </c>
      <c r="D39" s="14">
        <v>59329.8</v>
      </c>
      <c r="E39" s="14">
        <v>144263645</v>
      </c>
    </row>
    <row r="40" spans="1:5" x14ac:dyDescent="0.25">
      <c r="A40" s="13" t="str">
        <f t="shared" si="0"/>
        <v>GENETKB</v>
      </c>
      <c r="B40" s="13" t="s">
        <v>60</v>
      </c>
      <c r="C40" s="13" t="s">
        <v>63</v>
      </c>
      <c r="D40" s="14">
        <v>78.400000000000006</v>
      </c>
      <c r="E40" s="14">
        <v>850243298.60000002</v>
      </c>
    </row>
    <row r="41" spans="1:5" x14ac:dyDescent="0.25">
      <c r="A41" s="13" t="str">
        <f t="shared" si="0"/>
        <v>GENETKU</v>
      </c>
      <c r="B41" s="13" t="s">
        <v>60</v>
      </c>
      <c r="C41" s="13" t="s">
        <v>64</v>
      </c>
      <c r="D41" s="14">
        <v>3209066.6</v>
      </c>
      <c r="E41" s="14">
        <v>784112296.60000002</v>
      </c>
    </row>
    <row r="42" spans="1:5" x14ac:dyDescent="0.25">
      <c r="A42" s="13" t="str">
        <f t="shared" si="0"/>
        <v>GENETUI</v>
      </c>
      <c r="B42" s="13" t="s">
        <v>60</v>
      </c>
      <c r="C42" s="13" t="s">
        <v>58</v>
      </c>
      <c r="D42" s="14">
        <v>33552.800000000003</v>
      </c>
      <c r="E42" s="14">
        <v>480362366.80000001</v>
      </c>
    </row>
    <row r="43" spans="1:5" x14ac:dyDescent="0.25">
      <c r="A43" s="13" t="str">
        <f t="shared" si="0"/>
        <v>HOROMHO</v>
      </c>
      <c r="B43" s="13" t="s">
        <v>65</v>
      </c>
      <c r="C43" s="13" t="s">
        <v>66</v>
      </c>
      <c r="D43" s="14">
        <v>63925079.200000003</v>
      </c>
      <c r="E43" s="14">
        <v>30141548.800000001</v>
      </c>
    </row>
    <row r="44" spans="1:5" x14ac:dyDescent="0.25">
      <c r="A44" s="13" t="str">
        <f t="shared" si="0"/>
        <v>HOROPRM</v>
      </c>
      <c r="B44" s="13" t="s">
        <v>65</v>
      </c>
      <c r="C44" s="13" t="s">
        <v>67</v>
      </c>
      <c r="D44" s="14">
        <v>261934259.40000001</v>
      </c>
      <c r="E44" s="14">
        <v>0</v>
      </c>
    </row>
    <row r="45" spans="1:5" x14ac:dyDescent="0.25">
      <c r="A45" s="13" t="str">
        <f t="shared" si="0"/>
        <v>HRZEEDG</v>
      </c>
      <c r="B45" s="13" t="s">
        <v>68</v>
      </c>
      <c r="C45" s="13" t="s">
        <v>69</v>
      </c>
      <c r="D45" s="14">
        <v>314736995</v>
      </c>
      <c r="E45" s="14">
        <v>0</v>
      </c>
    </row>
    <row r="46" spans="1:5" x14ac:dyDescent="0.25">
      <c r="A46" s="13" t="str">
        <f t="shared" si="0"/>
        <v>HRZEKAW</v>
      </c>
      <c r="B46" s="13" t="s">
        <v>68</v>
      </c>
      <c r="C46" s="13" t="s">
        <v>19</v>
      </c>
      <c r="D46" s="14">
        <v>85048958.599999994</v>
      </c>
      <c r="E46" s="14">
        <v>14590905.6</v>
      </c>
    </row>
    <row r="47" spans="1:5" x14ac:dyDescent="0.25">
      <c r="A47" s="13" t="str">
        <f t="shared" si="0"/>
        <v>HRZEWAI</v>
      </c>
      <c r="B47" s="13" t="s">
        <v>68</v>
      </c>
      <c r="C47" s="13" t="s">
        <v>70</v>
      </c>
      <c r="D47" s="14">
        <v>56080753.200000003</v>
      </c>
      <c r="E47" s="14">
        <v>0</v>
      </c>
    </row>
    <row r="48" spans="1:5" x14ac:dyDescent="0.25">
      <c r="A48" s="13" t="str">
        <f t="shared" si="0"/>
        <v>KIWIHWA</v>
      </c>
      <c r="B48" s="13" t="s">
        <v>71</v>
      </c>
      <c r="C48" s="13" t="s">
        <v>23</v>
      </c>
      <c r="D48" s="14">
        <v>252193.2</v>
      </c>
      <c r="E48" s="14">
        <v>128301856.8</v>
      </c>
    </row>
    <row r="49" spans="1:5" x14ac:dyDescent="0.25">
      <c r="A49" s="13" t="str">
        <f t="shared" si="0"/>
        <v>KUPEHWA</v>
      </c>
      <c r="B49" s="13" t="s">
        <v>72</v>
      </c>
      <c r="C49" s="13" t="s">
        <v>23</v>
      </c>
      <c r="D49" s="14">
        <v>61001676</v>
      </c>
      <c r="E49" s="14">
        <v>0</v>
      </c>
    </row>
    <row r="50" spans="1:5" x14ac:dyDescent="0.25">
      <c r="A50" s="13" t="str">
        <f t="shared" si="0"/>
        <v>MARLBLN</v>
      </c>
      <c r="B50" s="13" t="s">
        <v>73</v>
      </c>
      <c r="C50" s="13" t="s">
        <v>74</v>
      </c>
      <c r="D50" s="14">
        <v>387180956.80000001</v>
      </c>
      <c r="E50" s="14">
        <v>0</v>
      </c>
    </row>
    <row r="51" spans="1:5" x14ac:dyDescent="0.25">
      <c r="A51" s="13" t="str">
        <f t="shared" si="0"/>
        <v>MELTWDV</v>
      </c>
      <c r="B51" s="13" t="s">
        <v>75</v>
      </c>
      <c r="C51" s="13" t="s">
        <v>76</v>
      </c>
      <c r="D51" s="14">
        <v>553235</v>
      </c>
      <c r="E51" s="14">
        <v>228930209.80000001</v>
      </c>
    </row>
    <row r="52" spans="1:5" x14ac:dyDescent="0.25">
      <c r="A52" s="13" t="str">
        <f t="shared" si="0"/>
        <v>MELWWWD</v>
      </c>
      <c r="B52" s="13" t="s">
        <v>77</v>
      </c>
      <c r="C52" s="13" t="s">
        <v>78</v>
      </c>
      <c r="D52" s="14">
        <v>604178.4</v>
      </c>
      <c r="E52" s="14">
        <v>513400342.80000001</v>
      </c>
    </row>
    <row r="53" spans="1:5" x14ac:dyDescent="0.25">
      <c r="A53" s="13" t="str">
        <f t="shared" si="0"/>
        <v>MERIAVI</v>
      </c>
      <c r="B53" s="13" t="s">
        <v>79</v>
      </c>
      <c r="C53" s="13" t="s">
        <v>80</v>
      </c>
      <c r="D53" s="14">
        <v>284895.8</v>
      </c>
      <c r="E53" s="14">
        <v>952785229.79999995</v>
      </c>
    </row>
    <row r="54" spans="1:5" x14ac:dyDescent="0.25">
      <c r="A54" s="13" t="str">
        <f t="shared" si="0"/>
        <v>MERIBEN</v>
      </c>
      <c r="B54" s="13" t="s">
        <v>79</v>
      </c>
      <c r="C54" s="13" t="s">
        <v>81</v>
      </c>
      <c r="D54" s="14">
        <v>711329.6</v>
      </c>
      <c r="E54" s="14">
        <v>2313806392.4000001</v>
      </c>
    </row>
    <row r="55" spans="1:5" x14ac:dyDescent="0.25">
      <c r="A55" s="13" t="str">
        <f t="shared" si="0"/>
        <v>MERIMAN</v>
      </c>
      <c r="B55" s="13" t="s">
        <v>79</v>
      </c>
      <c r="C55" s="13" t="s">
        <v>82</v>
      </c>
      <c r="D55" s="14">
        <v>0</v>
      </c>
      <c r="E55" s="14">
        <v>5089587439.8000002</v>
      </c>
    </row>
    <row r="56" spans="1:5" x14ac:dyDescent="0.25">
      <c r="A56" s="13" t="str">
        <f t="shared" si="0"/>
        <v>MERIOHA</v>
      </c>
      <c r="B56" s="13" t="s">
        <v>79</v>
      </c>
      <c r="C56" s="13" t="s">
        <v>83</v>
      </c>
      <c r="D56" s="14">
        <v>847762.8</v>
      </c>
      <c r="E56" s="14">
        <v>1155853443.4000001</v>
      </c>
    </row>
    <row r="57" spans="1:5" x14ac:dyDescent="0.25">
      <c r="A57" s="13" t="str">
        <f t="shared" si="0"/>
        <v>MERIOHB</v>
      </c>
      <c r="B57" s="13" t="s">
        <v>79</v>
      </c>
      <c r="C57" s="13" t="s">
        <v>84</v>
      </c>
      <c r="D57" s="14">
        <v>642461.19999999995</v>
      </c>
      <c r="E57" s="14">
        <v>970111240.20000005</v>
      </c>
    </row>
    <row r="58" spans="1:5" x14ac:dyDescent="0.25">
      <c r="A58" s="13" t="str">
        <f t="shared" si="0"/>
        <v>MERIOHC</v>
      </c>
      <c r="B58" s="13" t="s">
        <v>79</v>
      </c>
      <c r="C58" s="13" t="s">
        <v>85</v>
      </c>
      <c r="D58" s="14">
        <v>602333.4</v>
      </c>
      <c r="E58" s="14">
        <v>965064924.39999998</v>
      </c>
    </row>
    <row r="59" spans="1:5" x14ac:dyDescent="0.25">
      <c r="A59" s="13" t="str">
        <f t="shared" si="0"/>
        <v>MERITWZ</v>
      </c>
      <c r="B59" s="13" t="s">
        <v>79</v>
      </c>
      <c r="C59" s="13" t="s">
        <v>33</v>
      </c>
      <c r="D59" s="14">
        <v>5757388.2000000002</v>
      </c>
      <c r="E59" s="14">
        <v>0</v>
      </c>
    </row>
    <row r="60" spans="1:5" x14ac:dyDescent="0.25">
      <c r="A60" s="13" t="str">
        <f t="shared" si="0"/>
        <v>MERIWTK</v>
      </c>
      <c r="B60" s="13" t="s">
        <v>79</v>
      </c>
      <c r="C60" s="13" t="s">
        <v>86</v>
      </c>
      <c r="D60" s="14">
        <v>0</v>
      </c>
      <c r="E60" s="14">
        <v>498886898</v>
      </c>
    </row>
    <row r="61" spans="1:5" x14ac:dyDescent="0.25">
      <c r="A61" s="13" t="str">
        <f t="shared" si="0"/>
        <v>METHMNI</v>
      </c>
      <c r="B61" s="13" t="s">
        <v>87</v>
      </c>
      <c r="C61" s="13" t="s">
        <v>88</v>
      </c>
      <c r="D61" s="14">
        <v>50191357.399999999</v>
      </c>
      <c r="E61" s="14">
        <v>0</v>
      </c>
    </row>
    <row r="62" spans="1:5" x14ac:dyDescent="0.25">
      <c r="A62" s="13" t="str">
        <f t="shared" si="0"/>
        <v>MPOWASY</v>
      </c>
      <c r="B62" s="13" t="s">
        <v>89</v>
      </c>
      <c r="C62" s="13" t="s">
        <v>90</v>
      </c>
      <c r="D62" s="14">
        <v>83695861.200000003</v>
      </c>
      <c r="E62" s="14">
        <v>0</v>
      </c>
    </row>
    <row r="63" spans="1:5" x14ac:dyDescent="0.25">
      <c r="A63" s="13" t="str">
        <f t="shared" si="0"/>
        <v>MPOWCUL</v>
      </c>
      <c r="B63" s="13" t="s">
        <v>89</v>
      </c>
      <c r="C63" s="13" t="s">
        <v>91</v>
      </c>
      <c r="D63" s="14">
        <v>108395261</v>
      </c>
      <c r="E63" s="14">
        <v>0</v>
      </c>
    </row>
    <row r="64" spans="1:5" x14ac:dyDescent="0.25">
      <c r="A64" s="13" t="str">
        <f t="shared" si="0"/>
        <v>MPOWKAI</v>
      </c>
      <c r="B64" s="13" t="s">
        <v>89</v>
      </c>
      <c r="C64" s="13" t="s">
        <v>92</v>
      </c>
      <c r="D64" s="14">
        <v>136337480.59999999</v>
      </c>
      <c r="E64" s="14">
        <v>0</v>
      </c>
    </row>
    <row r="65" spans="1:5" x14ac:dyDescent="0.25">
      <c r="A65" s="13" t="str">
        <f t="shared" si="0"/>
        <v>MPOWSBK</v>
      </c>
      <c r="B65" s="13" t="s">
        <v>89</v>
      </c>
      <c r="C65" s="13" t="s">
        <v>93</v>
      </c>
      <c r="D65" s="14">
        <v>241518330.59999999</v>
      </c>
      <c r="E65" s="14">
        <v>0</v>
      </c>
    </row>
    <row r="66" spans="1:5" x14ac:dyDescent="0.25">
      <c r="A66" s="13" t="str">
        <f t="shared" si="0"/>
        <v>MPOWWPR</v>
      </c>
      <c r="B66" s="13" t="s">
        <v>89</v>
      </c>
      <c r="C66" s="13" t="s">
        <v>94</v>
      </c>
      <c r="D66" s="14">
        <v>60726362.799999997</v>
      </c>
      <c r="E66" s="14">
        <v>0</v>
      </c>
    </row>
    <row r="67" spans="1:5" x14ac:dyDescent="0.25">
      <c r="A67" s="13" t="str">
        <f t="shared" si="0"/>
        <v>MRPLARA</v>
      </c>
      <c r="B67" s="13" t="s">
        <v>95</v>
      </c>
      <c r="C67" s="13" t="s">
        <v>96</v>
      </c>
      <c r="D67" s="14">
        <v>0</v>
      </c>
      <c r="E67" s="14">
        <v>356905616</v>
      </c>
    </row>
    <row r="68" spans="1:5" x14ac:dyDescent="0.25">
      <c r="A68" s="13" t="str">
        <f t="shared" ref="A68:A131" si="1">B68&amp;C68</f>
        <v>MRPLARI</v>
      </c>
      <c r="B68" s="13" t="s">
        <v>95</v>
      </c>
      <c r="C68" s="13" t="s">
        <v>97</v>
      </c>
      <c r="D68" s="14">
        <v>399407.4</v>
      </c>
      <c r="E68" s="14">
        <v>912823002.60000002</v>
      </c>
    </row>
    <row r="69" spans="1:5" x14ac:dyDescent="0.25">
      <c r="A69" s="13" t="str">
        <f t="shared" si="1"/>
        <v>MRPLATI</v>
      </c>
      <c r="B69" s="13" t="s">
        <v>95</v>
      </c>
      <c r="C69" s="13" t="s">
        <v>98</v>
      </c>
      <c r="D69" s="14">
        <v>191104</v>
      </c>
      <c r="E69" s="14">
        <v>296801184</v>
      </c>
    </row>
    <row r="70" spans="1:5" x14ac:dyDescent="0.25">
      <c r="A70" s="13" t="str">
        <f t="shared" si="1"/>
        <v>MRPLKPO</v>
      </c>
      <c r="B70" s="13" t="s">
        <v>95</v>
      </c>
      <c r="C70" s="13" t="s">
        <v>99</v>
      </c>
      <c r="D70" s="14">
        <v>0</v>
      </c>
      <c r="E70" s="14">
        <v>509678122</v>
      </c>
    </row>
    <row r="71" spans="1:5" x14ac:dyDescent="0.25">
      <c r="A71" s="13" t="str">
        <f t="shared" si="1"/>
        <v>MRPLMTI</v>
      </c>
      <c r="B71" s="13" t="s">
        <v>95</v>
      </c>
      <c r="C71" s="13" t="s">
        <v>100</v>
      </c>
      <c r="D71" s="14">
        <v>91598</v>
      </c>
      <c r="E71" s="14">
        <v>924926234</v>
      </c>
    </row>
    <row r="72" spans="1:5" x14ac:dyDescent="0.25">
      <c r="A72" s="13" t="str">
        <f t="shared" si="1"/>
        <v>NTRGNAP</v>
      </c>
      <c r="B72" s="13" t="s">
        <v>101</v>
      </c>
      <c r="C72" s="13" t="s">
        <v>102</v>
      </c>
      <c r="D72" s="14">
        <v>5093.3999999999996</v>
      </c>
      <c r="E72" s="14">
        <v>715086280.20000005</v>
      </c>
    </row>
    <row r="73" spans="1:5" x14ac:dyDescent="0.25">
      <c r="A73" s="13" t="str">
        <f t="shared" si="1"/>
        <v>MRPLOHK</v>
      </c>
      <c r="B73" s="13" t="s">
        <v>95</v>
      </c>
      <c r="C73" s="13" t="s">
        <v>103</v>
      </c>
      <c r="D73" s="14">
        <v>209608</v>
      </c>
      <c r="E73" s="14">
        <v>431964214</v>
      </c>
    </row>
    <row r="74" spans="1:5" x14ac:dyDescent="0.25">
      <c r="A74" s="13" t="str">
        <f t="shared" si="1"/>
        <v>SCGLSWN</v>
      </c>
      <c r="B74" s="13" t="s">
        <v>104</v>
      </c>
      <c r="C74" s="13" t="s">
        <v>105</v>
      </c>
      <c r="D74" s="14">
        <v>1298941.314148681</v>
      </c>
      <c r="E74" s="14">
        <v>233572.94964028776</v>
      </c>
    </row>
    <row r="75" spans="1:5" x14ac:dyDescent="0.25">
      <c r="A75" s="13" t="str">
        <f t="shared" si="1"/>
        <v>MRPLWKM</v>
      </c>
      <c r="B75" s="13" t="s">
        <v>95</v>
      </c>
      <c r="C75" s="13" t="s">
        <v>106</v>
      </c>
      <c r="D75" s="14">
        <v>0</v>
      </c>
      <c r="E75" s="14">
        <v>510019006.80000001</v>
      </c>
    </row>
    <row r="76" spans="1:5" x14ac:dyDescent="0.25">
      <c r="A76" s="13" t="str">
        <f t="shared" si="1"/>
        <v>MRPLWPA</v>
      </c>
      <c r="B76" s="13" t="s">
        <v>95</v>
      </c>
      <c r="C76" s="13" t="s">
        <v>107</v>
      </c>
      <c r="D76" s="14">
        <v>26576</v>
      </c>
      <c r="E76" s="14">
        <v>244781036</v>
      </c>
    </row>
    <row r="77" spans="1:5" x14ac:dyDescent="0.25">
      <c r="A77" s="13" t="str">
        <f t="shared" si="1"/>
        <v>NAPANAP</v>
      </c>
      <c r="B77" s="13" t="s">
        <v>108</v>
      </c>
      <c r="C77" s="13" t="s">
        <v>102</v>
      </c>
      <c r="D77" s="14">
        <v>100838</v>
      </c>
      <c r="E77" s="14">
        <v>1152676346.5999999</v>
      </c>
    </row>
    <row r="78" spans="1:5" x14ac:dyDescent="0.25">
      <c r="A78" s="13" t="str">
        <f t="shared" si="1"/>
        <v>NELSSTK</v>
      </c>
      <c r="B78" s="13" t="s">
        <v>109</v>
      </c>
      <c r="C78" s="13" t="s">
        <v>110</v>
      </c>
      <c r="D78" s="14">
        <v>51838042.200000003</v>
      </c>
      <c r="E78" s="14">
        <v>0</v>
      </c>
    </row>
    <row r="79" spans="1:5" x14ac:dyDescent="0.25">
      <c r="A79" s="13" t="str">
        <f t="shared" si="1"/>
        <v>NPOWBRB</v>
      </c>
      <c r="B79" s="13" t="s">
        <v>111</v>
      </c>
      <c r="C79" s="13" t="s">
        <v>112</v>
      </c>
      <c r="D79" s="14">
        <v>390595200.80000001</v>
      </c>
      <c r="E79" s="14">
        <v>0</v>
      </c>
    </row>
    <row r="80" spans="1:5" x14ac:dyDescent="0.25">
      <c r="A80" s="13" t="str">
        <f t="shared" si="1"/>
        <v>NPOWMPE</v>
      </c>
      <c r="B80" s="13" t="s">
        <v>111</v>
      </c>
      <c r="C80" s="13" t="s">
        <v>113</v>
      </c>
      <c r="D80" s="14">
        <v>582351577.39999998</v>
      </c>
      <c r="E80" s="14">
        <v>0</v>
      </c>
    </row>
    <row r="81" spans="1:5" x14ac:dyDescent="0.25">
      <c r="A81" s="13" t="str">
        <f t="shared" si="1"/>
        <v>NPOWMTO</v>
      </c>
      <c r="B81" s="13" t="s">
        <v>111</v>
      </c>
      <c r="C81" s="13" t="s">
        <v>114</v>
      </c>
      <c r="D81" s="14">
        <v>97816512.400000006</v>
      </c>
      <c r="E81" s="14">
        <v>0</v>
      </c>
    </row>
    <row r="82" spans="1:5" x14ac:dyDescent="0.25">
      <c r="A82" s="13" t="str">
        <f t="shared" si="1"/>
        <v>NZASTWI</v>
      </c>
      <c r="B82" s="13" t="s">
        <v>115</v>
      </c>
      <c r="C82" s="13" t="s">
        <v>116</v>
      </c>
      <c r="D82" s="14">
        <v>5058635363.3999996</v>
      </c>
      <c r="E82" s="14">
        <v>0</v>
      </c>
    </row>
    <row r="83" spans="1:5" x14ac:dyDescent="0.25">
      <c r="A83" s="13" t="str">
        <f t="shared" si="1"/>
        <v>NZSTGLN</v>
      </c>
      <c r="B83" s="13" t="s">
        <v>117</v>
      </c>
      <c r="C83" s="13" t="s">
        <v>40</v>
      </c>
      <c r="D83" s="14">
        <v>488688285.19999999</v>
      </c>
      <c r="E83" s="14">
        <v>41056.6</v>
      </c>
    </row>
    <row r="84" spans="1:5" x14ac:dyDescent="0.25">
      <c r="A84" s="13" t="str">
        <f t="shared" si="1"/>
        <v>ORONAPS</v>
      </c>
      <c r="B84" s="13" t="s">
        <v>118</v>
      </c>
      <c r="C84" s="13" t="s">
        <v>119</v>
      </c>
      <c r="D84" s="14">
        <v>1146050.6000000001</v>
      </c>
      <c r="E84" s="14">
        <v>0</v>
      </c>
    </row>
    <row r="85" spans="1:5" x14ac:dyDescent="0.25">
      <c r="A85" s="13" t="str">
        <f t="shared" si="1"/>
        <v>ORONBRY</v>
      </c>
      <c r="B85" s="13" t="s">
        <v>118</v>
      </c>
      <c r="C85" s="13" t="s">
        <v>120</v>
      </c>
      <c r="D85" s="14">
        <v>655218557</v>
      </c>
      <c r="E85" s="14">
        <v>0.2</v>
      </c>
    </row>
    <row r="86" spans="1:5" x14ac:dyDescent="0.25">
      <c r="A86" s="13" t="str">
        <f t="shared" si="1"/>
        <v>ORONCLH</v>
      </c>
      <c r="B86" s="13" t="s">
        <v>118</v>
      </c>
      <c r="C86" s="13" t="s">
        <v>121</v>
      </c>
      <c r="D86" s="14">
        <v>1713251.8</v>
      </c>
      <c r="E86" s="14">
        <v>0</v>
      </c>
    </row>
    <row r="87" spans="1:5" x14ac:dyDescent="0.25">
      <c r="A87" s="13" t="str">
        <f t="shared" si="1"/>
        <v>ORONCOL</v>
      </c>
      <c r="B87" s="13" t="s">
        <v>118</v>
      </c>
      <c r="C87" s="13" t="s">
        <v>122</v>
      </c>
      <c r="D87" s="14">
        <v>1240615.8</v>
      </c>
      <c r="E87" s="14">
        <v>0</v>
      </c>
    </row>
    <row r="88" spans="1:5" x14ac:dyDescent="0.25">
      <c r="A88" s="13" t="str">
        <f t="shared" si="1"/>
        <v>ORONHOR</v>
      </c>
      <c r="B88" s="13" t="s">
        <v>118</v>
      </c>
      <c r="C88" s="13" t="s">
        <v>123</v>
      </c>
      <c r="D88" s="14">
        <v>185049635.59999999</v>
      </c>
      <c r="E88" s="14">
        <v>0</v>
      </c>
    </row>
    <row r="89" spans="1:5" x14ac:dyDescent="0.25">
      <c r="A89" s="13" t="str">
        <f t="shared" si="1"/>
        <v>ORONISL</v>
      </c>
      <c r="B89" s="13" t="s">
        <v>118</v>
      </c>
      <c r="C89" s="13" t="s">
        <v>124</v>
      </c>
      <c r="D89" s="14">
        <v>2381367624.4000001</v>
      </c>
      <c r="E89" s="14">
        <v>0</v>
      </c>
    </row>
    <row r="90" spans="1:5" x14ac:dyDescent="0.25">
      <c r="A90" s="13" t="str">
        <f t="shared" si="1"/>
        <v>ORONKBY</v>
      </c>
      <c r="B90" s="13" t="s">
        <v>118</v>
      </c>
      <c r="C90" s="13" t="s">
        <v>125</v>
      </c>
      <c r="D90" s="14">
        <v>66938828</v>
      </c>
      <c r="E90" s="14">
        <v>0</v>
      </c>
    </row>
    <row r="91" spans="1:5" x14ac:dyDescent="0.25">
      <c r="A91" s="13" t="str">
        <f t="shared" si="1"/>
        <v>POWNBAL</v>
      </c>
      <c r="B91" s="13" t="s">
        <v>59</v>
      </c>
      <c r="C91" s="13" t="s">
        <v>126</v>
      </c>
      <c r="D91" s="14">
        <v>145300402.80000001</v>
      </c>
      <c r="E91" s="14">
        <v>0</v>
      </c>
    </row>
    <row r="92" spans="1:5" x14ac:dyDescent="0.25">
      <c r="A92" s="13" t="str">
        <f t="shared" si="1"/>
        <v>POWNHWB</v>
      </c>
      <c r="B92" s="13" t="s">
        <v>59</v>
      </c>
      <c r="C92" s="13" t="s">
        <v>53</v>
      </c>
      <c r="D92" s="14">
        <v>32894239.399999999</v>
      </c>
      <c r="E92" s="14">
        <v>0</v>
      </c>
    </row>
    <row r="93" spans="1:5" x14ac:dyDescent="0.25">
      <c r="A93" s="13" t="str">
        <f t="shared" si="1"/>
        <v>POWNNSY</v>
      </c>
      <c r="B93" s="13" t="s">
        <v>59</v>
      </c>
      <c r="C93" s="13" t="s">
        <v>127</v>
      </c>
      <c r="D93" s="14">
        <v>158300547.80000001</v>
      </c>
      <c r="E93" s="14">
        <v>71831.600000000006</v>
      </c>
    </row>
    <row r="94" spans="1:5" x14ac:dyDescent="0.25">
      <c r="A94" s="13" t="str">
        <f t="shared" si="1"/>
        <v>PANPWHI</v>
      </c>
      <c r="B94" s="13" t="s">
        <v>128</v>
      </c>
      <c r="C94" s="13" t="s">
        <v>48</v>
      </c>
      <c r="D94" s="14">
        <v>495259793.80000001</v>
      </c>
      <c r="E94" s="14">
        <v>0</v>
      </c>
    </row>
    <row r="95" spans="1:5" x14ac:dyDescent="0.25">
      <c r="A95" s="13" t="str">
        <f t="shared" si="1"/>
        <v>POCOBPE</v>
      </c>
      <c r="B95" s="13" t="s">
        <v>129</v>
      </c>
      <c r="C95" s="13" t="s">
        <v>130</v>
      </c>
      <c r="D95" s="14">
        <v>355519317</v>
      </c>
      <c r="E95" s="14">
        <v>12770.2</v>
      </c>
    </row>
    <row r="96" spans="1:5" x14ac:dyDescent="0.25">
      <c r="A96" s="13" t="str">
        <f t="shared" si="1"/>
        <v>POCOBRK</v>
      </c>
      <c r="B96" s="13" t="s">
        <v>129</v>
      </c>
      <c r="C96" s="13" t="s">
        <v>131</v>
      </c>
      <c r="D96" s="14">
        <v>123956029.2</v>
      </c>
      <c r="E96" s="14">
        <v>0</v>
      </c>
    </row>
    <row r="97" spans="1:5" x14ac:dyDescent="0.25">
      <c r="A97" s="13" t="str">
        <f t="shared" si="1"/>
        <v>POCOCST</v>
      </c>
      <c r="B97" s="13" t="s">
        <v>129</v>
      </c>
      <c r="C97" s="13" t="s">
        <v>132</v>
      </c>
      <c r="D97" s="14">
        <v>309795651</v>
      </c>
      <c r="E97" s="14">
        <v>0</v>
      </c>
    </row>
    <row r="98" spans="1:5" x14ac:dyDescent="0.25">
      <c r="A98" s="13" t="str">
        <f t="shared" si="1"/>
        <v>POCOGYT</v>
      </c>
      <c r="B98" s="13" t="s">
        <v>129</v>
      </c>
      <c r="C98" s="13" t="s">
        <v>133</v>
      </c>
      <c r="D98" s="14">
        <v>50367132.600000001</v>
      </c>
      <c r="E98" s="14">
        <v>208872</v>
      </c>
    </row>
    <row r="99" spans="1:5" x14ac:dyDescent="0.25">
      <c r="A99" s="13" t="str">
        <f t="shared" si="1"/>
        <v>POCOHIN</v>
      </c>
      <c r="B99" s="13" t="s">
        <v>129</v>
      </c>
      <c r="C99" s="13" t="s">
        <v>134</v>
      </c>
      <c r="D99" s="14">
        <v>210541529</v>
      </c>
      <c r="E99" s="14">
        <v>0</v>
      </c>
    </row>
    <row r="100" spans="1:5" x14ac:dyDescent="0.25">
      <c r="A100" s="13" t="str">
        <f t="shared" si="1"/>
        <v>POCOHUI</v>
      </c>
      <c r="B100" s="13" t="s">
        <v>129</v>
      </c>
      <c r="C100" s="13" t="s">
        <v>135</v>
      </c>
      <c r="D100" s="14">
        <v>151052977.80000001</v>
      </c>
      <c r="E100" s="14">
        <v>209.2</v>
      </c>
    </row>
    <row r="101" spans="1:5" x14ac:dyDescent="0.25">
      <c r="A101" s="13" t="str">
        <f t="shared" si="1"/>
        <v>POCOHWA</v>
      </c>
      <c r="B101" s="13" t="s">
        <v>129</v>
      </c>
      <c r="C101" s="13" t="s">
        <v>23</v>
      </c>
      <c r="D101" s="14">
        <v>159711592</v>
      </c>
      <c r="E101" s="14">
        <v>0</v>
      </c>
    </row>
    <row r="102" spans="1:5" x14ac:dyDescent="0.25">
      <c r="A102" s="13" t="str">
        <f t="shared" si="1"/>
        <v>POCOKIN</v>
      </c>
      <c r="B102" s="13" t="s">
        <v>129</v>
      </c>
      <c r="C102" s="13" t="s">
        <v>136</v>
      </c>
      <c r="D102" s="14">
        <v>408609873.39999998</v>
      </c>
      <c r="E102" s="14">
        <v>0</v>
      </c>
    </row>
    <row r="103" spans="1:5" x14ac:dyDescent="0.25">
      <c r="A103" s="13" t="str">
        <f t="shared" si="1"/>
        <v>POCOKMO</v>
      </c>
      <c r="B103" s="13" t="s">
        <v>129</v>
      </c>
      <c r="C103" s="13" t="s">
        <v>137</v>
      </c>
      <c r="D103" s="14">
        <v>73737568.599999994</v>
      </c>
      <c r="E103" s="14">
        <v>0</v>
      </c>
    </row>
    <row r="104" spans="1:5" x14ac:dyDescent="0.25">
      <c r="A104" s="13" t="str">
        <f t="shared" si="1"/>
        <v>POCOKPU</v>
      </c>
      <c r="B104" s="13" t="s">
        <v>129</v>
      </c>
      <c r="C104" s="13" t="s">
        <v>138</v>
      </c>
      <c r="D104" s="14">
        <v>216038515.80000001</v>
      </c>
      <c r="E104" s="14">
        <v>0</v>
      </c>
    </row>
    <row r="105" spans="1:5" x14ac:dyDescent="0.25">
      <c r="A105" s="13" t="str">
        <f t="shared" si="1"/>
        <v>POCOLTN</v>
      </c>
      <c r="B105" s="13" t="s">
        <v>129</v>
      </c>
      <c r="C105" s="13" t="s">
        <v>139</v>
      </c>
      <c r="D105" s="14">
        <v>133673109</v>
      </c>
      <c r="E105" s="14">
        <v>7402607.4000000004</v>
      </c>
    </row>
    <row r="106" spans="1:5" x14ac:dyDescent="0.25">
      <c r="A106" s="13" t="str">
        <f t="shared" si="1"/>
        <v>POCOMGM</v>
      </c>
      <c r="B106" s="13" t="s">
        <v>129</v>
      </c>
      <c r="C106" s="13" t="s">
        <v>140</v>
      </c>
      <c r="D106" s="14">
        <v>74723977.400000006</v>
      </c>
      <c r="E106" s="14">
        <v>0</v>
      </c>
    </row>
    <row r="107" spans="1:5" x14ac:dyDescent="0.25">
      <c r="A107" s="13" t="str">
        <f t="shared" si="1"/>
        <v>POCOMST</v>
      </c>
      <c r="B107" s="13" t="s">
        <v>129</v>
      </c>
      <c r="C107" s="13" t="s">
        <v>141</v>
      </c>
      <c r="D107" s="14">
        <v>220115604.59999999</v>
      </c>
      <c r="E107" s="14">
        <v>0</v>
      </c>
    </row>
    <row r="108" spans="1:5" x14ac:dyDescent="0.25">
      <c r="A108" s="13" t="str">
        <f t="shared" si="1"/>
        <v>POCOMTM</v>
      </c>
      <c r="B108" s="13" t="s">
        <v>129</v>
      </c>
      <c r="C108" s="13" t="s">
        <v>142</v>
      </c>
      <c r="D108" s="14">
        <v>295155848.60000002</v>
      </c>
      <c r="E108" s="14">
        <v>0</v>
      </c>
    </row>
    <row r="109" spans="1:5" x14ac:dyDescent="0.25">
      <c r="A109" s="13" t="str">
        <f t="shared" si="1"/>
        <v>POCOMTN</v>
      </c>
      <c r="B109" s="13" t="s">
        <v>129</v>
      </c>
      <c r="C109" s="13" t="s">
        <v>143</v>
      </c>
      <c r="D109" s="14">
        <v>88326443.200000003</v>
      </c>
      <c r="E109" s="14">
        <v>0</v>
      </c>
    </row>
    <row r="110" spans="1:5" x14ac:dyDescent="0.25">
      <c r="A110" s="13" t="str">
        <f t="shared" si="1"/>
        <v>POCOMTR</v>
      </c>
      <c r="B110" s="13" t="s">
        <v>129</v>
      </c>
      <c r="C110" s="13" t="s">
        <v>144</v>
      </c>
      <c r="D110" s="14">
        <v>33301230.600000001</v>
      </c>
      <c r="E110" s="14">
        <v>0</v>
      </c>
    </row>
    <row r="111" spans="1:5" x14ac:dyDescent="0.25">
      <c r="A111" s="13" t="str">
        <f t="shared" si="1"/>
        <v>POCOOKN</v>
      </c>
      <c r="B111" s="13" t="s">
        <v>129</v>
      </c>
      <c r="C111" s="13" t="s">
        <v>145</v>
      </c>
      <c r="D111" s="14">
        <v>8090698.5999999996</v>
      </c>
      <c r="E111" s="14">
        <v>0</v>
      </c>
    </row>
    <row r="112" spans="1:5" x14ac:dyDescent="0.25">
      <c r="A112" s="13" t="str">
        <f t="shared" si="1"/>
        <v>POCOOPK</v>
      </c>
      <c r="B112" s="13" t="s">
        <v>129</v>
      </c>
      <c r="C112" s="13" t="s">
        <v>146</v>
      </c>
      <c r="D112" s="14">
        <v>48191418.200000003</v>
      </c>
      <c r="E112" s="14">
        <v>0</v>
      </c>
    </row>
    <row r="113" spans="1:5" x14ac:dyDescent="0.25">
      <c r="A113" s="13" t="str">
        <f t="shared" si="1"/>
        <v>POCOPAO</v>
      </c>
      <c r="B113" s="13" t="s">
        <v>129</v>
      </c>
      <c r="C113" s="13" t="s">
        <v>147</v>
      </c>
      <c r="D113" s="14">
        <v>178255024</v>
      </c>
      <c r="E113" s="14">
        <v>0</v>
      </c>
    </row>
    <row r="114" spans="1:5" x14ac:dyDescent="0.25">
      <c r="A114" s="13" t="str">
        <f t="shared" si="1"/>
        <v>POCOSFD</v>
      </c>
      <c r="B114" s="13" t="s">
        <v>129</v>
      </c>
      <c r="C114" s="13" t="s">
        <v>46</v>
      </c>
      <c r="D114" s="14">
        <v>127540038</v>
      </c>
      <c r="E114" s="14">
        <v>0</v>
      </c>
    </row>
    <row r="115" spans="1:5" x14ac:dyDescent="0.25">
      <c r="A115" s="13" t="str">
        <f t="shared" si="1"/>
        <v>POCOTGA</v>
      </c>
      <c r="B115" s="13" t="s">
        <v>129</v>
      </c>
      <c r="C115" s="13" t="s">
        <v>148</v>
      </c>
      <c r="D115" s="14">
        <v>360989167.39999998</v>
      </c>
      <c r="E115" s="14">
        <v>8587.7999999999993</v>
      </c>
    </row>
    <row r="116" spans="1:5" x14ac:dyDescent="0.25">
      <c r="A116" s="13" t="str">
        <f t="shared" si="1"/>
        <v>POCOTMI</v>
      </c>
      <c r="B116" s="13" t="s">
        <v>129</v>
      </c>
      <c r="C116" s="13" t="s">
        <v>149</v>
      </c>
      <c r="D116" s="14">
        <v>170323571.40000001</v>
      </c>
      <c r="E116" s="14">
        <v>0</v>
      </c>
    </row>
    <row r="117" spans="1:5" x14ac:dyDescent="0.25">
      <c r="A117" s="13" t="str">
        <f t="shared" si="1"/>
        <v>POCOWGN</v>
      </c>
      <c r="B117" s="13" t="s">
        <v>129</v>
      </c>
      <c r="C117" s="13" t="s">
        <v>150</v>
      </c>
      <c r="D117" s="14">
        <v>143518111</v>
      </c>
      <c r="E117" s="14">
        <v>0</v>
      </c>
    </row>
    <row r="118" spans="1:5" x14ac:dyDescent="0.25">
      <c r="A118" s="13" t="str">
        <f t="shared" si="1"/>
        <v>POCOWHU</v>
      </c>
      <c r="B118" s="13" t="s">
        <v>129</v>
      </c>
      <c r="C118" s="13" t="s">
        <v>151</v>
      </c>
      <c r="D118" s="14">
        <v>173168102.80000001</v>
      </c>
      <c r="E118" s="14">
        <v>0</v>
      </c>
    </row>
    <row r="119" spans="1:5" x14ac:dyDescent="0.25">
      <c r="A119" s="13" t="str">
        <f t="shared" si="1"/>
        <v>POCOWKO</v>
      </c>
      <c r="B119" s="13" t="s">
        <v>129</v>
      </c>
      <c r="C119" s="13" t="s">
        <v>152</v>
      </c>
      <c r="D119" s="14">
        <v>177388376.40000001</v>
      </c>
      <c r="E119" s="14">
        <v>0</v>
      </c>
    </row>
    <row r="120" spans="1:5" x14ac:dyDescent="0.25">
      <c r="A120" s="13" t="str">
        <f t="shared" si="1"/>
        <v>POCOWVY</v>
      </c>
      <c r="B120" s="13" t="s">
        <v>129</v>
      </c>
      <c r="C120" s="13" t="s">
        <v>153</v>
      </c>
      <c r="D120" s="14">
        <v>24469044.800000001</v>
      </c>
      <c r="E120" s="14">
        <v>0</v>
      </c>
    </row>
    <row r="121" spans="1:5" x14ac:dyDescent="0.25">
      <c r="A121" s="13" t="str">
        <f t="shared" si="1"/>
        <v>POWNEDN</v>
      </c>
      <c r="B121" s="13" t="s">
        <v>59</v>
      </c>
      <c r="C121" s="13" t="s">
        <v>154</v>
      </c>
      <c r="D121" s="14">
        <v>139517218.19999999</v>
      </c>
      <c r="E121" s="14">
        <v>0</v>
      </c>
    </row>
    <row r="122" spans="1:5" x14ac:dyDescent="0.25">
      <c r="A122" s="13" t="str">
        <f t="shared" si="1"/>
        <v>POWNGOR</v>
      </c>
      <c r="B122" s="13" t="s">
        <v>59</v>
      </c>
      <c r="C122" s="13" t="s">
        <v>155</v>
      </c>
      <c r="D122" s="14">
        <v>157379018.40000001</v>
      </c>
      <c r="E122" s="14">
        <v>0</v>
      </c>
    </row>
    <row r="123" spans="1:5" x14ac:dyDescent="0.25">
      <c r="A123" s="13" t="str">
        <f t="shared" si="1"/>
        <v>POWNINV</v>
      </c>
      <c r="B123" s="13" t="s">
        <v>59</v>
      </c>
      <c r="C123" s="13" t="s">
        <v>156</v>
      </c>
      <c r="D123" s="14">
        <v>431586716.19999999</v>
      </c>
      <c r="E123" s="14">
        <v>0</v>
      </c>
    </row>
    <row r="124" spans="1:5" x14ac:dyDescent="0.25">
      <c r="A124" s="13" t="str">
        <f t="shared" si="1"/>
        <v>POWNNMA</v>
      </c>
      <c r="B124" s="13" t="s">
        <v>59</v>
      </c>
      <c r="C124" s="13" t="s">
        <v>157</v>
      </c>
      <c r="D124" s="14">
        <v>118906885.59999999</v>
      </c>
      <c r="E124" s="14">
        <v>40304171.399999999</v>
      </c>
    </row>
    <row r="125" spans="1:5" x14ac:dyDescent="0.25">
      <c r="A125" s="13" t="str">
        <f t="shared" si="1"/>
        <v>RAYNBDE</v>
      </c>
      <c r="B125" s="13" t="s">
        <v>158</v>
      </c>
      <c r="C125" s="13" t="s">
        <v>159</v>
      </c>
      <c r="D125" s="14">
        <v>57543672.399999999</v>
      </c>
      <c r="E125" s="14">
        <v>0</v>
      </c>
    </row>
    <row r="126" spans="1:5" x14ac:dyDescent="0.25">
      <c r="A126" s="13" t="str">
        <f t="shared" si="1"/>
        <v>SCANDVK</v>
      </c>
      <c r="B126" s="13" t="s">
        <v>160</v>
      </c>
      <c r="C126" s="13" t="s">
        <v>161</v>
      </c>
      <c r="D126" s="14">
        <v>69505166.799999997</v>
      </c>
      <c r="E126" s="14">
        <v>0</v>
      </c>
    </row>
    <row r="127" spans="1:5" x14ac:dyDescent="0.25">
      <c r="A127" s="13" t="str">
        <f t="shared" si="1"/>
        <v>SCANWDV</v>
      </c>
      <c r="B127" s="13" t="s">
        <v>160</v>
      </c>
      <c r="C127" s="13" t="s">
        <v>76</v>
      </c>
      <c r="D127" s="14">
        <v>13101284</v>
      </c>
      <c r="E127" s="14">
        <v>0</v>
      </c>
    </row>
    <row r="128" spans="1:5" x14ac:dyDescent="0.25">
      <c r="A128" s="13" t="str">
        <f t="shared" si="1"/>
        <v>SHPKPEN</v>
      </c>
      <c r="B128" s="13" t="s">
        <v>162</v>
      </c>
      <c r="C128" s="13" t="s">
        <v>163</v>
      </c>
      <c r="D128" s="14">
        <v>457046.4</v>
      </c>
      <c r="E128" s="14">
        <v>0</v>
      </c>
    </row>
    <row r="129" spans="1:5" x14ac:dyDescent="0.25">
      <c r="A129" s="13" t="str">
        <f t="shared" si="1"/>
        <v>SOLEBDE</v>
      </c>
      <c r="B129" s="13" t="s">
        <v>164</v>
      </c>
      <c r="C129" s="13" t="s">
        <v>159</v>
      </c>
      <c r="D129" s="14">
        <v>280725.40000000002</v>
      </c>
      <c r="E129" s="14">
        <v>0</v>
      </c>
    </row>
    <row r="130" spans="1:5" x14ac:dyDescent="0.25">
      <c r="A130" s="13" t="str">
        <f t="shared" si="1"/>
        <v>TARWTWC</v>
      </c>
      <c r="B130" s="13" t="s">
        <v>165</v>
      </c>
      <c r="C130" s="13" t="s">
        <v>166</v>
      </c>
      <c r="D130" s="14">
        <v>329600.40000000002</v>
      </c>
      <c r="E130" s="14">
        <v>440499966.19999999</v>
      </c>
    </row>
    <row r="131" spans="1:5" x14ac:dyDescent="0.25">
      <c r="A131" s="13" t="str">
        <f t="shared" si="1"/>
        <v>TASMKIK</v>
      </c>
      <c r="B131" s="13" t="s">
        <v>167</v>
      </c>
      <c r="C131" s="13" t="s">
        <v>168</v>
      </c>
      <c r="D131" s="14">
        <v>13071954.199999999</v>
      </c>
      <c r="E131" s="14">
        <v>0</v>
      </c>
    </row>
    <row r="132" spans="1:5" x14ac:dyDescent="0.25">
      <c r="A132" s="13" t="str">
        <f t="shared" ref="A132:A195" si="2">B132&amp;C132</f>
        <v>TASMMCH</v>
      </c>
      <c r="B132" s="13" t="s">
        <v>167</v>
      </c>
      <c r="C132" s="13" t="s">
        <v>169</v>
      </c>
      <c r="D132" s="14">
        <v>11940029.800000001</v>
      </c>
      <c r="E132" s="14">
        <v>0</v>
      </c>
    </row>
    <row r="133" spans="1:5" x14ac:dyDescent="0.25">
      <c r="A133" s="13" t="str">
        <f t="shared" si="2"/>
        <v>TASMSTK</v>
      </c>
      <c r="B133" s="13" t="s">
        <v>167</v>
      </c>
      <c r="C133" s="13" t="s">
        <v>110</v>
      </c>
      <c r="D133" s="14">
        <v>526972828.60000002</v>
      </c>
      <c r="E133" s="14">
        <v>0</v>
      </c>
    </row>
    <row r="134" spans="1:5" x14ac:dyDescent="0.25">
      <c r="A134" s="13" t="str">
        <f t="shared" si="2"/>
        <v>TBOPKPA</v>
      </c>
      <c r="B134" s="13" t="s">
        <v>170</v>
      </c>
      <c r="C134" s="13" t="s">
        <v>171</v>
      </c>
      <c r="D134" s="14">
        <v>22828.400000000001</v>
      </c>
      <c r="E134" s="14">
        <v>123765800.40000001</v>
      </c>
    </row>
    <row r="135" spans="1:5" x14ac:dyDescent="0.25">
      <c r="A135" s="13" t="str">
        <f t="shared" si="2"/>
        <v>TBOPMKE</v>
      </c>
      <c r="B135" s="13" t="s">
        <v>170</v>
      </c>
      <c r="C135" s="13" t="s">
        <v>172</v>
      </c>
      <c r="D135" s="14">
        <v>793064.2</v>
      </c>
      <c r="E135" s="14">
        <v>274628431.60000002</v>
      </c>
    </row>
    <row r="136" spans="1:5" x14ac:dyDescent="0.25">
      <c r="A136" s="13" t="str">
        <f t="shared" si="2"/>
        <v>TOPEKOE</v>
      </c>
      <c r="B136" s="13" t="s">
        <v>173</v>
      </c>
      <c r="C136" s="13" t="s">
        <v>174</v>
      </c>
      <c r="D136" s="14">
        <v>161150860.19999999</v>
      </c>
      <c r="E136" s="14">
        <v>66694.399999999994</v>
      </c>
    </row>
    <row r="137" spans="1:5" x14ac:dyDescent="0.25">
      <c r="A137" s="13" t="str">
        <f t="shared" si="2"/>
        <v>TRNZBPE</v>
      </c>
      <c r="B137" s="13" t="s">
        <v>175</v>
      </c>
      <c r="C137" s="13" t="s">
        <v>130</v>
      </c>
      <c r="D137" s="14">
        <v>4508264.5999999996</v>
      </c>
      <c r="E137" s="14">
        <v>829.2</v>
      </c>
    </row>
    <row r="138" spans="1:5" x14ac:dyDescent="0.25">
      <c r="A138" s="13" t="str">
        <f t="shared" si="2"/>
        <v>TRNZHAM</v>
      </c>
      <c r="B138" s="13" t="s">
        <v>175</v>
      </c>
      <c r="C138" s="13" t="s">
        <v>176</v>
      </c>
      <c r="D138" s="14">
        <v>4105277.4</v>
      </c>
      <c r="E138" s="14">
        <v>18174.8</v>
      </c>
    </row>
    <row r="139" spans="1:5" x14ac:dyDescent="0.25">
      <c r="A139" s="13" t="str">
        <f t="shared" si="2"/>
        <v>TRNZPEN</v>
      </c>
      <c r="B139" s="13" t="s">
        <v>175</v>
      </c>
      <c r="C139" s="13" t="s">
        <v>163</v>
      </c>
      <c r="D139" s="14">
        <v>14449641</v>
      </c>
      <c r="E139" s="14">
        <v>3.2</v>
      </c>
    </row>
    <row r="140" spans="1:5" x14ac:dyDescent="0.25">
      <c r="A140" s="13" t="str">
        <f t="shared" si="2"/>
        <v>TRNZSWN</v>
      </c>
      <c r="B140" s="13" t="s">
        <v>175</v>
      </c>
      <c r="C140" s="13" t="s">
        <v>105</v>
      </c>
      <c r="D140" s="14">
        <v>15577907.4</v>
      </c>
      <c r="E140" s="14">
        <v>0</v>
      </c>
    </row>
    <row r="141" spans="1:5" x14ac:dyDescent="0.25">
      <c r="A141" s="13" t="str">
        <f t="shared" si="2"/>
        <v>TRNZTMN</v>
      </c>
      <c r="B141" s="13" t="s">
        <v>175</v>
      </c>
      <c r="C141" s="13" t="s">
        <v>177</v>
      </c>
      <c r="D141" s="14">
        <v>5152060</v>
      </c>
      <c r="E141" s="14">
        <v>241621</v>
      </c>
    </row>
    <row r="142" spans="1:5" x14ac:dyDescent="0.25">
      <c r="A142" s="13" t="str">
        <f t="shared" si="2"/>
        <v>TRNZTNG</v>
      </c>
      <c r="B142" s="13" t="s">
        <v>175</v>
      </c>
      <c r="C142" s="13" t="s">
        <v>178</v>
      </c>
      <c r="D142" s="14">
        <v>5358847</v>
      </c>
      <c r="E142" s="14">
        <v>82927.8</v>
      </c>
    </row>
    <row r="143" spans="1:5" x14ac:dyDescent="0.25">
      <c r="A143" s="13" t="str">
        <f t="shared" si="2"/>
        <v>TRUGARG</v>
      </c>
      <c r="B143" s="13" t="s">
        <v>21</v>
      </c>
      <c r="C143" s="13" t="s">
        <v>179</v>
      </c>
      <c r="D143" s="14">
        <v>91815.4</v>
      </c>
      <c r="E143" s="14">
        <v>44029781.600000001</v>
      </c>
    </row>
    <row r="144" spans="1:5" x14ac:dyDescent="0.25">
      <c r="A144" s="13" t="str">
        <f t="shared" si="2"/>
        <v>TRUGCOL</v>
      </c>
      <c r="B144" s="13" t="s">
        <v>21</v>
      </c>
      <c r="C144" s="13" t="s">
        <v>122</v>
      </c>
      <c r="D144" s="14">
        <v>6275.8</v>
      </c>
      <c r="E144" s="14">
        <v>279991185.39999998</v>
      </c>
    </row>
    <row r="145" spans="1:5" x14ac:dyDescent="0.25">
      <c r="A145" s="13" t="str">
        <f t="shared" si="2"/>
        <v>UNETCPK</v>
      </c>
      <c r="B145" s="13" t="s">
        <v>180</v>
      </c>
      <c r="C145" s="13" t="s">
        <v>181</v>
      </c>
      <c r="D145" s="14">
        <v>793298421</v>
      </c>
      <c r="E145" s="14">
        <v>0</v>
      </c>
    </row>
    <row r="146" spans="1:5" x14ac:dyDescent="0.25">
      <c r="A146" s="13" t="str">
        <f t="shared" si="2"/>
        <v>UNETGFD</v>
      </c>
      <c r="B146" s="13" t="s">
        <v>180</v>
      </c>
      <c r="C146" s="13" t="s">
        <v>182</v>
      </c>
      <c r="D146" s="14">
        <v>275034689.19999999</v>
      </c>
      <c r="E146" s="14">
        <v>0</v>
      </c>
    </row>
    <row r="147" spans="1:5" x14ac:dyDescent="0.25">
      <c r="A147" s="13" t="str">
        <f t="shared" si="2"/>
        <v>UNETHAY</v>
      </c>
      <c r="B147" s="13" t="s">
        <v>180</v>
      </c>
      <c r="C147" s="13" t="s">
        <v>183</v>
      </c>
      <c r="D147" s="14">
        <v>128939091</v>
      </c>
      <c r="E147" s="14">
        <v>0</v>
      </c>
    </row>
    <row r="148" spans="1:5" x14ac:dyDescent="0.25">
      <c r="A148" s="13" t="str">
        <f t="shared" si="2"/>
        <v>UNETKWA</v>
      </c>
      <c r="B148" s="13" t="s">
        <v>180</v>
      </c>
      <c r="C148" s="13" t="s">
        <v>184</v>
      </c>
      <c r="D148" s="14">
        <v>151657088.19999999</v>
      </c>
      <c r="E148" s="14">
        <v>0</v>
      </c>
    </row>
    <row r="149" spans="1:5" x14ac:dyDescent="0.25">
      <c r="A149" s="13" t="str">
        <f t="shared" si="2"/>
        <v>UNETMLG</v>
      </c>
      <c r="B149" s="13" t="s">
        <v>180</v>
      </c>
      <c r="C149" s="13" t="s">
        <v>185</v>
      </c>
      <c r="D149" s="14">
        <v>252122642</v>
      </c>
      <c r="E149" s="14">
        <v>0</v>
      </c>
    </row>
    <row r="150" spans="1:5" x14ac:dyDescent="0.25">
      <c r="A150" s="13" t="str">
        <f t="shared" si="2"/>
        <v>UNETPNI</v>
      </c>
      <c r="B150" s="13" t="s">
        <v>180</v>
      </c>
      <c r="C150" s="13" t="s">
        <v>186</v>
      </c>
      <c r="D150" s="14">
        <v>68536808.799999997</v>
      </c>
      <c r="E150" s="14">
        <v>0</v>
      </c>
    </row>
    <row r="151" spans="1:5" x14ac:dyDescent="0.25">
      <c r="A151" s="13" t="str">
        <f t="shared" si="2"/>
        <v>UNETTKR</v>
      </c>
      <c r="B151" s="13" t="s">
        <v>180</v>
      </c>
      <c r="C151" s="13" t="s">
        <v>187</v>
      </c>
      <c r="D151" s="14">
        <v>395740320.19999999</v>
      </c>
      <c r="E151" s="14">
        <v>0</v>
      </c>
    </row>
    <row r="152" spans="1:5" x14ac:dyDescent="0.25">
      <c r="A152" s="13" t="str">
        <f t="shared" si="2"/>
        <v>UNETUHT</v>
      </c>
      <c r="B152" s="13" t="s">
        <v>180</v>
      </c>
      <c r="C152" s="13" t="s">
        <v>188</v>
      </c>
      <c r="D152" s="14">
        <v>127392394.59999999</v>
      </c>
      <c r="E152" s="14">
        <v>0</v>
      </c>
    </row>
    <row r="153" spans="1:5" x14ac:dyDescent="0.25">
      <c r="A153" s="13" t="str">
        <f t="shared" si="2"/>
        <v>UNETWIL</v>
      </c>
      <c r="B153" s="13" t="s">
        <v>180</v>
      </c>
      <c r="C153" s="13" t="s">
        <v>189</v>
      </c>
      <c r="D153" s="14">
        <v>74620889</v>
      </c>
      <c r="E153" s="14">
        <v>95547322.400000006</v>
      </c>
    </row>
    <row r="154" spans="1:5" x14ac:dyDescent="0.25">
      <c r="A154" s="13" t="str">
        <f t="shared" si="2"/>
        <v>UNISFHL</v>
      </c>
      <c r="B154" s="13" t="s">
        <v>190</v>
      </c>
      <c r="C154" s="13" t="s">
        <v>191</v>
      </c>
      <c r="D154" s="14">
        <v>272251196</v>
      </c>
      <c r="E154" s="14">
        <v>0</v>
      </c>
    </row>
    <row r="155" spans="1:5" x14ac:dyDescent="0.25">
      <c r="A155" s="13" t="str">
        <f t="shared" si="2"/>
        <v>UNISOWH</v>
      </c>
      <c r="B155" s="13" t="s">
        <v>190</v>
      </c>
      <c r="C155" s="13" t="s">
        <v>192</v>
      </c>
      <c r="D155" s="14">
        <v>55497581.399999999</v>
      </c>
      <c r="E155" s="14">
        <v>0</v>
      </c>
    </row>
    <row r="156" spans="1:5" x14ac:dyDescent="0.25">
      <c r="A156" s="13" t="str">
        <f t="shared" si="2"/>
        <v>UNISRDF</v>
      </c>
      <c r="B156" s="13" t="s">
        <v>190</v>
      </c>
      <c r="C156" s="13" t="s">
        <v>193</v>
      </c>
      <c r="D156" s="14">
        <v>275328341.19999999</v>
      </c>
      <c r="E156" s="14">
        <v>0</v>
      </c>
    </row>
    <row r="157" spans="1:5" x14ac:dyDescent="0.25">
      <c r="A157" s="13" t="str">
        <f t="shared" si="2"/>
        <v>UNISROT</v>
      </c>
      <c r="B157" s="13" t="s">
        <v>190</v>
      </c>
      <c r="C157" s="13" t="s">
        <v>194</v>
      </c>
      <c r="D157" s="14">
        <v>231383564.80000001</v>
      </c>
      <c r="E157" s="14">
        <v>18739</v>
      </c>
    </row>
    <row r="158" spans="1:5" x14ac:dyDescent="0.25">
      <c r="A158" s="13" t="str">
        <f t="shared" si="2"/>
        <v>UNISTRK</v>
      </c>
      <c r="B158" s="13" t="s">
        <v>190</v>
      </c>
      <c r="C158" s="13" t="s">
        <v>195</v>
      </c>
      <c r="D158" s="14">
        <v>34866770.200000003</v>
      </c>
      <c r="E158" s="14">
        <v>0</v>
      </c>
    </row>
    <row r="159" spans="1:5" x14ac:dyDescent="0.25">
      <c r="A159" s="13" t="str">
        <f t="shared" si="2"/>
        <v>UNISWRK</v>
      </c>
      <c r="B159" s="13" t="s">
        <v>190</v>
      </c>
      <c r="C159" s="13" t="s">
        <v>49</v>
      </c>
      <c r="D159" s="14">
        <v>1046235.8</v>
      </c>
      <c r="E159" s="14">
        <v>225042506.80000001</v>
      </c>
    </row>
    <row r="160" spans="1:5" x14ac:dyDescent="0.25">
      <c r="A160" s="13" t="str">
        <f t="shared" si="2"/>
        <v>UNISWTU</v>
      </c>
      <c r="B160" s="13" t="s">
        <v>190</v>
      </c>
      <c r="C160" s="13" t="s">
        <v>196</v>
      </c>
      <c r="D160" s="14">
        <v>425641828.80000001</v>
      </c>
      <c r="E160" s="14">
        <v>0</v>
      </c>
    </row>
    <row r="161" spans="1:5" x14ac:dyDescent="0.25">
      <c r="A161" s="13" t="str">
        <f t="shared" si="2"/>
        <v>VECTALB</v>
      </c>
      <c r="B161" s="13" t="s">
        <v>197</v>
      </c>
      <c r="C161" s="13" t="s">
        <v>198</v>
      </c>
      <c r="D161" s="14">
        <v>915495057.79999995</v>
      </c>
      <c r="E161" s="14">
        <v>0</v>
      </c>
    </row>
    <row r="162" spans="1:5" x14ac:dyDescent="0.25">
      <c r="A162" s="13" t="str">
        <f t="shared" si="2"/>
        <v>VECTHEN</v>
      </c>
      <c r="B162" s="13" t="s">
        <v>197</v>
      </c>
      <c r="C162" s="13" t="s">
        <v>199</v>
      </c>
      <c r="D162" s="14">
        <v>478689612.60000002</v>
      </c>
      <c r="E162" s="14">
        <v>0</v>
      </c>
    </row>
    <row r="163" spans="1:5" x14ac:dyDescent="0.25">
      <c r="A163" s="13" t="str">
        <f t="shared" si="2"/>
        <v>VECTHEP</v>
      </c>
      <c r="B163" s="13" t="s">
        <v>197</v>
      </c>
      <c r="C163" s="13" t="s">
        <v>200</v>
      </c>
      <c r="D163" s="14">
        <v>626101970.20000005</v>
      </c>
      <c r="E163" s="14">
        <v>0</v>
      </c>
    </row>
    <row r="164" spans="1:5" x14ac:dyDescent="0.25">
      <c r="A164" s="13" t="str">
        <f t="shared" si="2"/>
        <v>VECTHOB</v>
      </c>
      <c r="B164" s="13" t="s">
        <v>197</v>
      </c>
      <c r="C164" s="13" t="s">
        <v>201</v>
      </c>
      <c r="D164" s="14">
        <v>227758357.40000001</v>
      </c>
      <c r="E164" s="14">
        <v>0</v>
      </c>
    </row>
    <row r="165" spans="1:5" x14ac:dyDescent="0.25">
      <c r="A165" s="13" t="str">
        <f t="shared" si="2"/>
        <v>VECTLFD</v>
      </c>
      <c r="B165" s="13" t="s">
        <v>197</v>
      </c>
      <c r="C165" s="13" t="s">
        <v>202</v>
      </c>
      <c r="D165" s="14">
        <v>58143250.600000001</v>
      </c>
      <c r="E165" s="14">
        <v>0</v>
      </c>
    </row>
    <row r="166" spans="1:5" x14ac:dyDescent="0.25">
      <c r="A166" s="13" t="str">
        <f t="shared" si="2"/>
        <v>VECTMNG</v>
      </c>
      <c r="B166" s="13" t="s">
        <v>197</v>
      </c>
      <c r="C166" s="13" t="s">
        <v>203</v>
      </c>
      <c r="D166" s="14">
        <v>650450250.39999998</v>
      </c>
      <c r="E166" s="14">
        <v>0</v>
      </c>
    </row>
    <row r="167" spans="1:5" x14ac:dyDescent="0.25">
      <c r="A167" s="13" t="str">
        <f t="shared" si="2"/>
        <v>VECTOTA</v>
      </c>
      <c r="B167" s="13" t="s">
        <v>197</v>
      </c>
      <c r="C167" s="13" t="s">
        <v>204</v>
      </c>
      <c r="D167" s="14">
        <v>306706933</v>
      </c>
      <c r="E167" s="14">
        <v>0</v>
      </c>
    </row>
    <row r="168" spans="1:5" x14ac:dyDescent="0.25">
      <c r="A168" s="13" t="str">
        <f t="shared" si="2"/>
        <v>VECTPAK</v>
      </c>
      <c r="B168" s="13" t="s">
        <v>197</v>
      </c>
      <c r="C168" s="13" t="s">
        <v>205</v>
      </c>
      <c r="D168" s="14">
        <v>616313415.39999998</v>
      </c>
      <c r="E168" s="14">
        <v>0</v>
      </c>
    </row>
    <row r="169" spans="1:5" x14ac:dyDescent="0.25">
      <c r="A169" s="13" t="str">
        <f t="shared" si="2"/>
        <v>VECTPEN</v>
      </c>
      <c r="B169" s="13" t="s">
        <v>197</v>
      </c>
      <c r="C169" s="13" t="s">
        <v>163</v>
      </c>
      <c r="D169" s="14">
        <v>2189310219.5999999</v>
      </c>
      <c r="E169" s="14">
        <v>0</v>
      </c>
    </row>
    <row r="170" spans="1:5" x14ac:dyDescent="0.25">
      <c r="A170" s="13" t="str">
        <f t="shared" si="2"/>
        <v>VECTROS</v>
      </c>
      <c r="B170" s="13" t="s">
        <v>197</v>
      </c>
      <c r="C170" s="13" t="s">
        <v>206</v>
      </c>
      <c r="D170" s="14">
        <v>705427462.20000005</v>
      </c>
      <c r="E170" s="14">
        <v>0</v>
      </c>
    </row>
    <row r="171" spans="1:5" x14ac:dyDescent="0.25">
      <c r="A171" s="13" t="str">
        <f t="shared" si="2"/>
        <v>VECTSVL</v>
      </c>
      <c r="B171" s="13" t="s">
        <v>197</v>
      </c>
      <c r="C171" s="13" t="s">
        <v>207</v>
      </c>
      <c r="D171" s="14">
        <v>331857276.39999998</v>
      </c>
      <c r="E171" s="14">
        <v>0</v>
      </c>
    </row>
    <row r="172" spans="1:5" x14ac:dyDescent="0.25">
      <c r="A172" s="13" t="str">
        <f t="shared" si="2"/>
        <v>VECTTAK</v>
      </c>
      <c r="B172" s="13" t="s">
        <v>197</v>
      </c>
      <c r="C172" s="13" t="s">
        <v>208</v>
      </c>
      <c r="D172" s="14">
        <v>484062168.19999999</v>
      </c>
      <c r="E172" s="14">
        <v>0</v>
      </c>
    </row>
    <row r="173" spans="1:5" x14ac:dyDescent="0.25">
      <c r="A173" s="13" t="str">
        <f t="shared" si="2"/>
        <v>VECTWEL</v>
      </c>
      <c r="B173" s="13" t="s">
        <v>197</v>
      </c>
      <c r="C173" s="13" t="s">
        <v>209</v>
      </c>
      <c r="D173" s="14">
        <v>160013232.59999999</v>
      </c>
      <c r="E173" s="14">
        <v>0</v>
      </c>
    </row>
    <row r="174" spans="1:5" x14ac:dyDescent="0.25">
      <c r="A174" s="13" t="str">
        <f t="shared" si="2"/>
        <v>VECTWIR</v>
      </c>
      <c r="B174" s="13" t="s">
        <v>197</v>
      </c>
      <c r="C174" s="13" t="s">
        <v>210</v>
      </c>
      <c r="D174" s="14">
        <v>469056032</v>
      </c>
      <c r="E174" s="14">
        <v>0</v>
      </c>
    </row>
    <row r="175" spans="1:5" x14ac:dyDescent="0.25">
      <c r="A175" s="13" t="str">
        <f t="shared" si="2"/>
        <v>VECTWRD</v>
      </c>
      <c r="B175" s="13" t="s">
        <v>197</v>
      </c>
      <c r="C175" s="13" t="s">
        <v>211</v>
      </c>
      <c r="D175" s="14">
        <v>288865654</v>
      </c>
      <c r="E175" s="14">
        <v>0</v>
      </c>
    </row>
    <row r="176" spans="1:5" x14ac:dyDescent="0.25">
      <c r="A176" s="13" t="str">
        <f t="shared" si="2"/>
        <v>WAIPCBG</v>
      </c>
      <c r="B176" s="13" t="s">
        <v>212</v>
      </c>
      <c r="C176" s="13" t="s">
        <v>213</v>
      </c>
      <c r="D176" s="14">
        <v>215965104.19999999</v>
      </c>
      <c r="E176" s="14">
        <v>0</v>
      </c>
    </row>
    <row r="177" spans="1:5" x14ac:dyDescent="0.25">
      <c r="A177" s="13" t="str">
        <f t="shared" si="2"/>
        <v>WAIPTMU</v>
      </c>
      <c r="B177" s="13" t="s">
        <v>212</v>
      </c>
      <c r="C177" s="13" t="s">
        <v>214</v>
      </c>
      <c r="D177" s="14">
        <v>184727913.59999999</v>
      </c>
      <c r="E177" s="14">
        <v>0</v>
      </c>
    </row>
    <row r="178" spans="1:5" x14ac:dyDescent="0.25">
      <c r="A178" s="13" t="str">
        <f t="shared" si="2"/>
        <v>WATABPT</v>
      </c>
      <c r="B178" s="13" t="s">
        <v>215</v>
      </c>
      <c r="C178" s="13" t="s">
        <v>216</v>
      </c>
      <c r="D178" s="14">
        <v>24484634.5</v>
      </c>
      <c r="E178" s="14">
        <v>0</v>
      </c>
    </row>
    <row r="179" spans="1:5" x14ac:dyDescent="0.25">
      <c r="A179" s="13" t="str">
        <f t="shared" si="2"/>
        <v>WATAOAM</v>
      </c>
      <c r="B179" s="13" t="s">
        <v>215</v>
      </c>
      <c r="C179" s="13" t="s">
        <v>217</v>
      </c>
      <c r="D179" s="14">
        <v>206362092.40000001</v>
      </c>
      <c r="E179" s="14">
        <v>0</v>
      </c>
    </row>
    <row r="180" spans="1:5" x14ac:dyDescent="0.25">
      <c r="A180" s="13" t="str">
        <f t="shared" si="2"/>
        <v>WATATWZ</v>
      </c>
      <c r="B180" s="13" t="s">
        <v>215</v>
      </c>
      <c r="C180" s="13" t="s">
        <v>33</v>
      </c>
      <c r="D180" s="14">
        <v>11832796.4</v>
      </c>
      <c r="E180" s="14">
        <v>0</v>
      </c>
    </row>
    <row r="181" spans="1:5" x14ac:dyDescent="0.25">
      <c r="A181" s="13" t="str">
        <f t="shared" si="2"/>
        <v>WATAWTK</v>
      </c>
      <c r="B181" s="13" t="s">
        <v>215</v>
      </c>
      <c r="C181" s="13" t="s">
        <v>86</v>
      </c>
      <c r="D181" s="14">
        <v>27779221</v>
      </c>
      <c r="E181" s="14">
        <v>0</v>
      </c>
    </row>
    <row r="182" spans="1:5" x14ac:dyDescent="0.25">
      <c r="A182" s="13" t="str">
        <f t="shared" si="2"/>
        <v>WELEHAM</v>
      </c>
      <c r="B182" s="13" t="s">
        <v>218</v>
      </c>
      <c r="C182" s="13" t="s">
        <v>176</v>
      </c>
      <c r="D182" s="14">
        <v>737135616.39999998</v>
      </c>
      <c r="E182" s="14">
        <v>0</v>
      </c>
    </row>
    <row r="183" spans="1:5" x14ac:dyDescent="0.25">
      <c r="A183" s="13" t="str">
        <f t="shared" si="2"/>
        <v>WELEHLY</v>
      </c>
      <c r="B183" s="13" t="s">
        <v>218</v>
      </c>
      <c r="C183" s="13" t="s">
        <v>61</v>
      </c>
      <c r="D183" s="14">
        <v>125076501.8</v>
      </c>
      <c r="E183" s="14">
        <v>0</v>
      </c>
    </row>
    <row r="184" spans="1:5" x14ac:dyDescent="0.25">
      <c r="A184" s="13" t="str">
        <f t="shared" si="2"/>
        <v>WELETWH</v>
      </c>
      <c r="B184" s="13" t="s">
        <v>218</v>
      </c>
      <c r="C184" s="13" t="s">
        <v>219</v>
      </c>
      <c r="D184" s="14">
        <v>96808468.599999994</v>
      </c>
      <c r="E184" s="14">
        <v>90886735.799999997</v>
      </c>
    </row>
    <row r="185" spans="1:5" x14ac:dyDescent="0.25">
      <c r="A185" s="13" t="str">
        <f t="shared" si="2"/>
        <v>WNSTTNG</v>
      </c>
      <c r="B185" s="13" t="s">
        <v>220</v>
      </c>
      <c r="C185" s="13" t="s">
        <v>178</v>
      </c>
      <c r="D185" s="14">
        <v>239614179.80000001</v>
      </c>
      <c r="E185" s="14">
        <v>0</v>
      </c>
    </row>
    <row r="186" spans="1:5" x14ac:dyDescent="0.25">
      <c r="A186" s="13" t="str">
        <f t="shared" si="2"/>
        <v>WPOWATU</v>
      </c>
      <c r="B186" s="13" t="s">
        <v>24</v>
      </c>
      <c r="C186" s="13" t="s">
        <v>221</v>
      </c>
      <c r="D186" s="14">
        <v>2189387</v>
      </c>
      <c r="E186" s="14">
        <v>0</v>
      </c>
    </row>
    <row r="187" spans="1:5" x14ac:dyDescent="0.25">
      <c r="A187" s="13" t="str">
        <f t="shared" si="2"/>
        <v>WPOWDOB</v>
      </c>
      <c r="B187" s="13" t="s">
        <v>24</v>
      </c>
      <c r="C187" s="13" t="s">
        <v>222</v>
      </c>
      <c r="D187" s="14">
        <v>14629143</v>
      </c>
      <c r="E187" s="14">
        <v>851040.6</v>
      </c>
    </row>
    <row r="188" spans="1:5" x14ac:dyDescent="0.25">
      <c r="A188" s="13" t="str">
        <f t="shared" si="2"/>
        <v>WPOWGYM</v>
      </c>
      <c r="B188" s="13" t="s">
        <v>24</v>
      </c>
      <c r="C188" s="13" t="s">
        <v>223</v>
      </c>
      <c r="D188" s="14">
        <v>57338894</v>
      </c>
      <c r="E188" s="14">
        <v>0</v>
      </c>
    </row>
    <row r="189" spans="1:5" x14ac:dyDescent="0.25">
      <c r="A189" s="13" t="str">
        <f t="shared" si="2"/>
        <v>WPOWHKK</v>
      </c>
      <c r="B189" s="13" t="s">
        <v>24</v>
      </c>
      <c r="C189" s="13" t="s">
        <v>224</v>
      </c>
      <c r="D189" s="14">
        <v>34145413</v>
      </c>
      <c r="E189" s="14">
        <v>1933598.8</v>
      </c>
    </row>
    <row r="190" spans="1:5" x14ac:dyDescent="0.25">
      <c r="A190" s="13" t="str">
        <f t="shared" si="2"/>
        <v>WPOWOTI</v>
      </c>
      <c r="B190" s="13" t="s">
        <v>24</v>
      </c>
      <c r="C190" s="13" t="s">
        <v>225</v>
      </c>
      <c r="D190" s="14">
        <v>1504629.8</v>
      </c>
      <c r="E190" s="14">
        <v>0</v>
      </c>
    </row>
    <row r="191" spans="1:5" x14ac:dyDescent="0.25">
      <c r="A191" s="13" t="str">
        <f t="shared" si="2"/>
        <v>WPOWRFN</v>
      </c>
      <c r="B191" s="13" t="s">
        <v>24</v>
      </c>
      <c r="C191" s="13" t="s">
        <v>226</v>
      </c>
      <c r="D191" s="14">
        <v>32626318.399999999</v>
      </c>
      <c r="E191" s="14">
        <v>0</v>
      </c>
    </row>
    <row r="192" spans="1:5" x14ac:dyDescent="0.25">
      <c r="A192" s="13" t="str">
        <f t="shared" si="2"/>
        <v>WTOMHTI</v>
      </c>
      <c r="B192" s="13" t="s">
        <v>227</v>
      </c>
      <c r="C192" s="13" t="s">
        <v>228</v>
      </c>
      <c r="D192" s="14">
        <v>168250743.40000001</v>
      </c>
      <c r="E192" s="14">
        <v>0</v>
      </c>
    </row>
    <row r="193" spans="1:5" x14ac:dyDescent="0.25">
      <c r="A193" s="13" t="str">
        <f t="shared" si="2"/>
        <v>WTOMNPK</v>
      </c>
      <c r="B193" s="13" t="s">
        <v>227</v>
      </c>
      <c r="C193" s="13" t="s">
        <v>229</v>
      </c>
      <c r="D193" s="14">
        <v>17062626.800000001</v>
      </c>
      <c r="E193" s="14">
        <v>8</v>
      </c>
    </row>
    <row r="194" spans="1:5" x14ac:dyDescent="0.25">
      <c r="A194" s="13" t="str">
        <f t="shared" si="2"/>
        <v>WTOMOKN</v>
      </c>
      <c r="B194" s="13" t="s">
        <v>227</v>
      </c>
      <c r="C194" s="13" t="s">
        <v>145</v>
      </c>
      <c r="D194" s="14">
        <v>19000300.600000001</v>
      </c>
      <c r="E194" s="14">
        <v>0</v>
      </c>
    </row>
    <row r="195" spans="1:5" x14ac:dyDescent="0.25">
      <c r="A195" s="13" t="str">
        <f t="shared" si="2"/>
        <v>WTOMONG</v>
      </c>
      <c r="B195" s="13" t="s">
        <v>227</v>
      </c>
      <c r="C195" s="13" t="s">
        <v>230</v>
      </c>
      <c r="D195" s="14">
        <v>13650477.800000001</v>
      </c>
      <c r="E195" s="14">
        <v>3169984.2</v>
      </c>
    </row>
    <row r="196" spans="1:5" x14ac:dyDescent="0.25">
      <c r="A196" s="13" t="str">
        <f t="shared" ref="A196:A200" si="3">B196&amp;C196</f>
        <v>WTOMTKU</v>
      </c>
      <c r="B196" s="13" t="s">
        <v>227</v>
      </c>
      <c r="C196" s="13" t="s">
        <v>64</v>
      </c>
      <c r="D196" s="14">
        <v>34892704.399999999</v>
      </c>
      <c r="E196" s="14">
        <v>74650</v>
      </c>
    </row>
    <row r="197" spans="1:5" x14ac:dyDescent="0.25">
      <c r="A197" s="13" t="str">
        <f t="shared" si="3"/>
        <v>OMVPMNI</v>
      </c>
      <c r="B197" s="13" t="s">
        <v>231</v>
      </c>
      <c r="C197" s="13" t="s">
        <v>88</v>
      </c>
      <c r="D197" s="14">
        <v>50178548.974943049</v>
      </c>
      <c r="E197" s="14">
        <v>0</v>
      </c>
    </row>
    <row r="198" spans="1:5" x14ac:dyDescent="0.25">
      <c r="A198" s="13" t="str">
        <f t="shared" si="3"/>
        <v>TBOPJRD</v>
      </c>
      <c r="B198" s="13" t="s">
        <v>170</v>
      </c>
      <c r="C198" s="13" t="s">
        <v>232</v>
      </c>
      <c r="D198" s="14">
        <v>793064.2</v>
      </c>
      <c r="E198" s="14">
        <v>274628431.60000002</v>
      </c>
    </row>
    <row r="199" spans="1:5" x14ac:dyDescent="0.25">
      <c r="A199" s="13" t="str">
        <f t="shared" si="3"/>
        <v>MSVPLTN</v>
      </c>
      <c r="B199" s="13" t="s">
        <v>233</v>
      </c>
      <c r="C199" s="13" t="s">
        <v>139</v>
      </c>
      <c r="D199" s="14">
        <v>454480.05465838511</v>
      </c>
      <c r="E199" s="14">
        <v>607397468.9217391</v>
      </c>
    </row>
    <row r="200" spans="1:5" x14ac:dyDescent="0.25">
      <c r="A200" s="13" t="str">
        <f t="shared" si="3"/>
        <v>WAV1WVY</v>
      </c>
      <c r="B200" s="13" t="s">
        <v>234</v>
      </c>
      <c r="C200" s="13" t="s">
        <v>153</v>
      </c>
      <c r="D200" s="14">
        <v>272278.59130434785</v>
      </c>
      <c r="E200" s="14">
        <v>363891276.42608696</v>
      </c>
    </row>
  </sheetData>
  <phoneticPr fontId="11" type="noConversion"/>
  <hyperlinks>
    <hyperlink ref="B1" r:id="rId1" xr:uid="{08AFFCFF-6942-4872-BD05-D4F131F07C2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E3D49-1F4A-4CBD-B09A-2775E337DE75}">
  <sheetPr>
    <tabColor rgb="FF00B0F0"/>
  </sheetPr>
  <dimension ref="A1:C200"/>
  <sheetViews>
    <sheetView topLeftCell="A157" workbookViewId="0"/>
  </sheetViews>
  <sheetFormatPr defaultRowHeight="15" x14ac:dyDescent="0.25"/>
  <cols>
    <col min="1" max="1" width="12.5703125" bestFit="1" customWidth="1"/>
    <col min="2" max="2" width="15.5703125" bestFit="1" customWidth="1"/>
    <col min="3" max="3" width="16.5703125" bestFit="1" customWidth="1"/>
  </cols>
  <sheetData>
    <row r="1" spans="1:3" x14ac:dyDescent="0.25">
      <c r="A1" t="s">
        <v>240</v>
      </c>
      <c r="B1" s="10" t="s">
        <v>451</v>
      </c>
    </row>
    <row r="2" spans="1:3" x14ac:dyDescent="0.25">
      <c r="A2" s="9" t="s">
        <v>11</v>
      </c>
      <c r="B2" s="1" t="s">
        <v>452</v>
      </c>
      <c r="C2" s="1" t="s">
        <v>453</v>
      </c>
    </row>
    <row r="3" spans="1:3" x14ac:dyDescent="0.25">
      <c r="A3" s="15" t="s">
        <v>243</v>
      </c>
      <c r="B3" s="16">
        <v>1.1569595466372126E-5</v>
      </c>
      <c r="C3" s="16">
        <v>0</v>
      </c>
    </row>
    <row r="4" spans="1:3" x14ac:dyDescent="0.25">
      <c r="A4" s="15" t="s">
        <v>244</v>
      </c>
      <c r="B4" s="16">
        <v>6.1481771949590733E-5</v>
      </c>
      <c r="C4" s="16">
        <v>0</v>
      </c>
    </row>
    <row r="5" spans="1:3" x14ac:dyDescent="0.25">
      <c r="A5" s="15" t="s">
        <v>245</v>
      </c>
      <c r="B5" s="16">
        <v>8.0952696997573149E-5</v>
      </c>
      <c r="C5" s="16">
        <v>0</v>
      </c>
    </row>
    <row r="6" spans="1:3" x14ac:dyDescent="0.25">
      <c r="A6" s="15" t="s">
        <v>246</v>
      </c>
      <c r="B6" s="16">
        <v>3.9573909218614049E-4</v>
      </c>
      <c r="C6" s="16">
        <v>0</v>
      </c>
    </row>
    <row r="7" spans="1:3" x14ac:dyDescent="0.25">
      <c r="A7" s="15" t="s">
        <v>247</v>
      </c>
      <c r="B7" s="16">
        <v>2.2032761241877973E-5</v>
      </c>
      <c r="C7" s="16">
        <v>0</v>
      </c>
    </row>
    <row r="8" spans="1:3" x14ac:dyDescent="0.25">
      <c r="A8" s="15" t="s">
        <v>248</v>
      </c>
      <c r="B8" s="16">
        <v>3.1275697565383119E-4</v>
      </c>
      <c r="C8" s="16">
        <v>0</v>
      </c>
    </row>
    <row r="9" spans="1:3" x14ac:dyDescent="0.25">
      <c r="A9" s="15" t="s">
        <v>249</v>
      </c>
      <c r="B9" s="16">
        <v>1.9753952872058566E-5</v>
      </c>
      <c r="C9" s="16">
        <v>0</v>
      </c>
    </row>
    <row r="10" spans="1:3" x14ac:dyDescent="0.25">
      <c r="A10" s="15" t="s">
        <v>250</v>
      </c>
      <c r="B10" s="16">
        <v>3.8457592260593441E-5</v>
      </c>
      <c r="C10" s="16">
        <v>0</v>
      </c>
    </row>
    <row r="11" spans="1:3" x14ac:dyDescent="0.25">
      <c r="A11" s="15" t="s">
        <v>253</v>
      </c>
      <c r="B11" s="16">
        <v>1.5879800737162958E-3</v>
      </c>
      <c r="C11" s="16">
        <v>0</v>
      </c>
    </row>
    <row r="12" spans="1:3" x14ac:dyDescent="0.25">
      <c r="A12" s="15" t="s">
        <v>254</v>
      </c>
      <c r="B12" s="16">
        <v>8.0871985065158677E-3</v>
      </c>
      <c r="C12" s="16">
        <v>0</v>
      </c>
    </row>
    <row r="13" spans="1:3" x14ac:dyDescent="0.25">
      <c r="A13" s="15" t="s">
        <v>255</v>
      </c>
      <c r="B13" s="16">
        <v>4.8162779079057591E-3</v>
      </c>
      <c r="C13" s="16">
        <v>0</v>
      </c>
    </row>
    <row r="14" spans="1:3" x14ac:dyDescent="0.25">
      <c r="A14" s="15" t="s">
        <v>256</v>
      </c>
      <c r="B14" s="16">
        <v>1.223906928697299E-7</v>
      </c>
      <c r="C14" s="16">
        <v>3.873679365421657E-3</v>
      </c>
    </row>
    <row r="15" spans="1:3" x14ac:dyDescent="0.25">
      <c r="A15" s="15" t="s">
        <v>257</v>
      </c>
      <c r="B15" s="16">
        <v>1.5142827580071873E-5</v>
      </c>
      <c r="C15" s="16">
        <v>6.1625397449621656E-3</v>
      </c>
    </row>
    <row r="16" spans="1:3" x14ac:dyDescent="0.25">
      <c r="A16" s="15" t="s">
        <v>259</v>
      </c>
      <c r="B16" s="16">
        <v>2.6137720650920285E-6</v>
      </c>
      <c r="C16" s="16">
        <v>7.3126500292384931E-3</v>
      </c>
    </row>
    <row r="17" spans="1:3" x14ac:dyDescent="0.25">
      <c r="A17" s="15" t="s">
        <v>260</v>
      </c>
      <c r="B17" s="16">
        <v>2.8875945178545371E-11</v>
      </c>
      <c r="C17" s="16">
        <v>1.4357085235314985E-4</v>
      </c>
    </row>
    <row r="18" spans="1:3" x14ac:dyDescent="0.25">
      <c r="A18" s="15" t="s">
        <v>261</v>
      </c>
      <c r="B18" s="16">
        <v>9.6472323487511891E-5</v>
      </c>
      <c r="C18" s="16">
        <v>2.6689968329870396E-2</v>
      </c>
    </row>
    <row r="19" spans="1:3" x14ac:dyDescent="0.25">
      <c r="A19" s="15" t="s">
        <v>262</v>
      </c>
      <c r="B19" s="16">
        <v>9.9722025512053179E-6</v>
      </c>
      <c r="C19" s="16">
        <v>2.5897675006130525E-2</v>
      </c>
    </row>
    <row r="20" spans="1:3" x14ac:dyDescent="0.25">
      <c r="A20" s="15" t="s">
        <v>263</v>
      </c>
      <c r="B20" s="16">
        <v>4.6006843392397519E-5</v>
      </c>
      <c r="C20" s="16">
        <v>3.7874872639024583E-6</v>
      </c>
    </row>
    <row r="21" spans="1:3" x14ac:dyDescent="0.25">
      <c r="A21" s="15" t="s">
        <v>264</v>
      </c>
      <c r="B21" s="16">
        <v>1.0175772670417223E-6</v>
      </c>
      <c r="C21" s="16">
        <v>2.0763739560980779E-2</v>
      </c>
    </row>
    <row r="22" spans="1:3" x14ac:dyDescent="0.25">
      <c r="A22" s="15" t="s">
        <v>265</v>
      </c>
      <c r="B22" s="16">
        <v>2.2323625055148947E-4</v>
      </c>
      <c r="C22" s="16">
        <v>0</v>
      </c>
    </row>
    <row r="23" spans="1:3" x14ac:dyDescent="0.25">
      <c r="A23" s="15" t="s">
        <v>266</v>
      </c>
      <c r="B23" s="16">
        <v>1.5841654437106703E-6</v>
      </c>
      <c r="C23" s="16">
        <v>8.7408055963581575E-5</v>
      </c>
    </row>
    <row r="24" spans="1:3" x14ac:dyDescent="0.25">
      <c r="A24" s="15" t="s">
        <v>267</v>
      </c>
      <c r="B24" s="16">
        <v>3.0005299499522606E-4</v>
      </c>
      <c r="C24" s="16">
        <v>0</v>
      </c>
    </row>
    <row r="25" spans="1:3" x14ac:dyDescent="0.25">
      <c r="A25" s="15" t="s">
        <v>268</v>
      </c>
      <c r="B25" s="16">
        <v>1.1989740605485083E-4</v>
      </c>
      <c r="C25" s="16">
        <v>1.6794077142374517E-7</v>
      </c>
    </row>
    <row r="26" spans="1:3" x14ac:dyDescent="0.25">
      <c r="A26" s="15" t="s">
        <v>269</v>
      </c>
      <c r="B26" s="16">
        <v>1.0509802192110698E-4</v>
      </c>
      <c r="C26" s="16">
        <v>0</v>
      </c>
    </row>
    <row r="27" spans="1:3" x14ac:dyDescent="0.25">
      <c r="A27" s="15" t="s">
        <v>270</v>
      </c>
      <c r="B27" s="16">
        <v>5.6554959299107632E-4</v>
      </c>
      <c r="C27" s="16">
        <v>0</v>
      </c>
    </row>
    <row r="28" spans="1:3" x14ac:dyDescent="0.25">
      <c r="A28" s="15" t="s">
        <v>271</v>
      </c>
      <c r="B28" s="16">
        <v>5.2813562326914842E-3</v>
      </c>
      <c r="C28" s="16">
        <v>0</v>
      </c>
    </row>
    <row r="29" spans="1:3" x14ac:dyDescent="0.25">
      <c r="A29" s="15" t="s">
        <v>272</v>
      </c>
      <c r="B29" s="16">
        <v>1.0464034785780165E-6</v>
      </c>
      <c r="C29" s="16">
        <v>8.4503970496149591E-2</v>
      </c>
    </row>
    <row r="30" spans="1:3" x14ac:dyDescent="0.25">
      <c r="A30" s="15" t="s">
        <v>273</v>
      </c>
      <c r="B30" s="16">
        <v>0</v>
      </c>
      <c r="C30" s="16">
        <v>1.1246491402865053E-2</v>
      </c>
    </row>
    <row r="31" spans="1:3" x14ac:dyDescent="0.25">
      <c r="A31" s="15" t="s">
        <v>274</v>
      </c>
      <c r="B31" s="16">
        <v>1.1498681749634617E-7</v>
      </c>
      <c r="C31" s="16">
        <v>0</v>
      </c>
    </row>
    <row r="32" spans="1:3" x14ac:dyDescent="0.25">
      <c r="A32" s="15" t="s">
        <v>275</v>
      </c>
      <c r="B32" s="16">
        <v>9.6270801480678271E-11</v>
      </c>
      <c r="C32" s="16">
        <v>4.0838593796147316E-3</v>
      </c>
    </row>
    <row r="33" spans="1:3" x14ac:dyDescent="0.25">
      <c r="A33" s="15" t="s">
        <v>276</v>
      </c>
      <c r="B33" s="16">
        <v>1.040608770069326E-4</v>
      </c>
      <c r="C33" s="16">
        <v>1.4244965772925012E-2</v>
      </c>
    </row>
    <row r="34" spans="1:3" x14ac:dyDescent="0.25">
      <c r="A34" s="15" t="s">
        <v>277</v>
      </c>
      <c r="B34" s="16">
        <v>6.4465000076156536E-8</v>
      </c>
      <c r="C34" s="16">
        <v>1.9090138056853791E-6</v>
      </c>
    </row>
    <row r="35" spans="1:3" x14ac:dyDescent="0.25">
      <c r="A35" s="15" t="s">
        <v>278</v>
      </c>
      <c r="B35" s="16">
        <v>9.3026343865993343E-4</v>
      </c>
      <c r="C35" s="16">
        <v>1.3635714846549566E-5</v>
      </c>
    </row>
    <row r="36" spans="1:3" x14ac:dyDescent="0.25">
      <c r="A36" s="15" t="s">
        <v>279</v>
      </c>
      <c r="B36" s="16">
        <v>8.8429898334165188E-3</v>
      </c>
      <c r="C36" s="16">
        <v>0</v>
      </c>
    </row>
    <row r="37" spans="1:3" x14ac:dyDescent="0.25">
      <c r="A37" s="15" t="s">
        <v>280</v>
      </c>
      <c r="B37" s="16">
        <v>1.0013346328262425E-2</v>
      </c>
      <c r="C37" s="16">
        <v>0</v>
      </c>
    </row>
    <row r="38" spans="1:3" x14ac:dyDescent="0.25">
      <c r="A38" s="15" t="s">
        <v>281</v>
      </c>
      <c r="B38" s="16">
        <v>1.7338154088142508E-4</v>
      </c>
      <c r="C38" s="16">
        <v>4.0711067918326376E-5</v>
      </c>
    </row>
    <row r="39" spans="1:3" x14ac:dyDescent="0.25">
      <c r="A39" s="15" t="s">
        <v>282</v>
      </c>
      <c r="B39" s="16">
        <v>2.0880096828556548E-4</v>
      </c>
      <c r="C39" s="16">
        <v>0</v>
      </c>
    </row>
    <row r="40" spans="1:3" x14ac:dyDescent="0.25">
      <c r="A40" s="15" t="s">
        <v>283</v>
      </c>
      <c r="B40" s="16">
        <v>3.9429935914920519E-6</v>
      </c>
      <c r="C40" s="16">
        <v>8.4459141973901899E-5</v>
      </c>
    </row>
    <row r="41" spans="1:3" x14ac:dyDescent="0.25">
      <c r="A41" s="15" t="s">
        <v>284</v>
      </c>
      <c r="B41" s="16">
        <v>8.5004920574148837E-4</v>
      </c>
      <c r="C41" s="16">
        <v>0</v>
      </c>
    </row>
    <row r="42" spans="1:3" x14ac:dyDescent="0.25">
      <c r="A42" s="15" t="s">
        <v>285</v>
      </c>
      <c r="B42" s="16">
        <v>6.8566694749811097E-7</v>
      </c>
      <c r="C42" s="16">
        <v>7.5097152638032379E-4</v>
      </c>
    </row>
    <row r="43" spans="1:3" x14ac:dyDescent="0.25">
      <c r="A43" s="15" t="s">
        <v>286</v>
      </c>
      <c r="B43" s="16">
        <v>3.7908752918732776E-4</v>
      </c>
      <c r="C43" s="16">
        <v>0</v>
      </c>
    </row>
    <row r="44" spans="1:3" x14ac:dyDescent="0.25">
      <c r="A44" s="15" t="s">
        <v>287</v>
      </c>
      <c r="B44" s="16">
        <v>7.9625835988687456E-6</v>
      </c>
      <c r="C44" s="16">
        <v>1.2605970364384139E-4</v>
      </c>
    </row>
    <row r="45" spans="1:3" x14ac:dyDescent="0.25">
      <c r="A45" s="15" t="s">
        <v>288</v>
      </c>
      <c r="B45" s="16">
        <v>1.6217454556731964E-5</v>
      </c>
      <c r="C45" s="16">
        <v>7.8807086862505771E-7</v>
      </c>
    </row>
    <row r="46" spans="1:3" x14ac:dyDescent="0.25">
      <c r="A46" s="15" t="s">
        <v>289</v>
      </c>
      <c r="B46" s="16">
        <v>2.9453574230486071E-7</v>
      </c>
      <c r="C46" s="16">
        <v>4.481778091415054E-3</v>
      </c>
    </row>
    <row r="47" spans="1:3" x14ac:dyDescent="0.25">
      <c r="A47" s="15" t="s">
        <v>290</v>
      </c>
      <c r="B47" s="16">
        <v>7.8842302080718429E-7</v>
      </c>
      <c r="C47" s="16">
        <v>1.1092511666041615E-2</v>
      </c>
    </row>
    <row r="48" spans="1:3" x14ac:dyDescent="0.25">
      <c r="A48" s="15" t="s">
        <v>291</v>
      </c>
      <c r="B48" s="16">
        <v>0</v>
      </c>
      <c r="C48" s="16">
        <v>9.2108909095346952E-3</v>
      </c>
    </row>
    <row r="49" spans="1:3" x14ac:dyDescent="0.25">
      <c r="A49" s="15" t="s">
        <v>292</v>
      </c>
      <c r="B49" s="16">
        <v>7.7005826850542505E-7</v>
      </c>
      <c r="C49" s="16">
        <v>5.4431182701052752E-3</v>
      </c>
    </row>
    <row r="50" spans="1:3" x14ac:dyDescent="0.25">
      <c r="A50" s="15" t="s">
        <v>293</v>
      </c>
      <c r="B50" s="16">
        <v>5.6202893904419979E-7</v>
      </c>
      <c r="C50" s="16">
        <v>4.599109048590534E-3</v>
      </c>
    </row>
    <row r="51" spans="1:3" x14ac:dyDescent="0.25">
      <c r="A51" s="15" t="s">
        <v>294</v>
      </c>
      <c r="B51" s="16">
        <v>5.4021650479558022E-7</v>
      </c>
      <c r="C51" s="16">
        <v>4.5723063690087341E-3</v>
      </c>
    </row>
    <row r="52" spans="1:3" x14ac:dyDescent="0.25">
      <c r="A52" s="15" t="s">
        <v>295</v>
      </c>
      <c r="B52" s="16">
        <v>7.0806890580509047E-6</v>
      </c>
      <c r="C52" s="16">
        <v>0</v>
      </c>
    </row>
    <row r="53" spans="1:3" x14ac:dyDescent="0.25">
      <c r="A53" s="15" t="s">
        <v>296</v>
      </c>
      <c r="B53" s="16">
        <v>0</v>
      </c>
      <c r="C53" s="16">
        <v>2.3637549904536332E-3</v>
      </c>
    </row>
    <row r="54" spans="1:3" x14ac:dyDescent="0.25">
      <c r="A54" s="15" t="s">
        <v>297</v>
      </c>
      <c r="B54" s="16">
        <v>6.5711700929042903E-4</v>
      </c>
      <c r="C54" s="16">
        <v>0</v>
      </c>
    </row>
    <row r="55" spans="1:3" x14ac:dyDescent="0.25">
      <c r="A55" s="15" t="s">
        <v>298</v>
      </c>
      <c r="B55" s="16">
        <v>1.0274234991734789E-4</v>
      </c>
      <c r="C55" s="16">
        <v>0</v>
      </c>
    </row>
    <row r="56" spans="1:3" x14ac:dyDescent="0.25">
      <c r="A56" s="15" t="s">
        <v>299</v>
      </c>
      <c r="B56" s="16">
        <v>1.1810041895009018E-4</v>
      </c>
      <c r="C56" s="16">
        <v>0</v>
      </c>
    </row>
    <row r="57" spans="1:3" x14ac:dyDescent="0.25">
      <c r="A57" s="15" t="s">
        <v>300</v>
      </c>
      <c r="B57" s="16">
        <v>1.6229047004909477E-4</v>
      </c>
      <c r="C57" s="16">
        <v>0</v>
      </c>
    </row>
    <row r="58" spans="1:3" x14ac:dyDescent="0.25">
      <c r="A58" s="15" t="s">
        <v>301</v>
      </c>
      <c r="B58" s="16">
        <v>2.7717310964064251E-4</v>
      </c>
      <c r="C58" s="16">
        <v>0</v>
      </c>
    </row>
    <row r="59" spans="1:3" x14ac:dyDescent="0.25">
      <c r="A59" s="15" t="s">
        <v>302</v>
      </c>
      <c r="B59" s="16">
        <v>6.7007136698296512E-5</v>
      </c>
      <c r="C59" s="16">
        <v>0</v>
      </c>
    </row>
    <row r="60" spans="1:3" x14ac:dyDescent="0.25">
      <c r="A60" s="15" t="s">
        <v>303</v>
      </c>
      <c r="B60" s="16">
        <v>6.4665645675775568E-9</v>
      </c>
      <c r="C60" s="16">
        <v>6.8932418360401941E-3</v>
      </c>
    </row>
    <row r="61" spans="1:3" x14ac:dyDescent="0.25">
      <c r="A61" s="15" t="s">
        <v>304</v>
      </c>
      <c r="B61" s="16">
        <v>1.5566726519368998E-5</v>
      </c>
      <c r="C61" s="16">
        <v>4.387989996503587E-4</v>
      </c>
    </row>
    <row r="62" spans="1:3" x14ac:dyDescent="0.25">
      <c r="A62" s="15" t="s">
        <v>305</v>
      </c>
      <c r="B62" s="16">
        <v>7.2324858079579541E-6</v>
      </c>
      <c r="C62" s="16">
        <v>5.71447670508756E-3</v>
      </c>
    </row>
    <row r="63" spans="1:3" x14ac:dyDescent="0.25">
      <c r="A63" s="15" t="s">
        <v>306</v>
      </c>
      <c r="B63" s="16">
        <v>0</v>
      </c>
      <c r="C63" s="16">
        <v>2.0516134498544741E-6</v>
      </c>
    </row>
    <row r="64" spans="1:3" x14ac:dyDescent="0.25">
      <c r="A64" s="15" t="s">
        <v>307</v>
      </c>
      <c r="B64" s="16">
        <v>6.8027592594774911E-6</v>
      </c>
      <c r="C64" s="16">
        <v>1.7818297291000245E-2</v>
      </c>
    </row>
    <row r="65" spans="1:3" x14ac:dyDescent="0.25">
      <c r="A65" s="15" t="s">
        <v>308</v>
      </c>
      <c r="B65" s="16">
        <v>7.9817406448136664E-6</v>
      </c>
      <c r="C65" s="16">
        <v>8.3176666515687309E-3</v>
      </c>
    </row>
    <row r="66" spans="1:3" x14ac:dyDescent="0.25">
      <c r="A66" s="15" t="s">
        <v>309</v>
      </c>
      <c r="B66" s="16">
        <v>0</v>
      </c>
      <c r="C66" s="16">
        <v>1.0083577851666855E-2</v>
      </c>
    </row>
    <row r="67" spans="1:3" x14ac:dyDescent="0.25">
      <c r="A67" s="15" t="s">
        <v>310</v>
      </c>
      <c r="B67" s="16">
        <v>1.5434422976139751E-6</v>
      </c>
      <c r="C67" s="16">
        <v>4.7241959031732459E-3</v>
      </c>
    </row>
    <row r="68" spans="1:3" x14ac:dyDescent="0.25">
      <c r="A68" s="15" t="s">
        <v>311</v>
      </c>
      <c r="B68" s="16">
        <v>1.5615922884806884E-5</v>
      </c>
      <c r="C68" s="16">
        <v>1.1371409394943657E-2</v>
      </c>
    </row>
    <row r="69" spans="1:3" x14ac:dyDescent="0.25">
      <c r="A69" s="15" t="s">
        <v>312</v>
      </c>
      <c r="B69" s="16">
        <v>2.7195103956140367E-6</v>
      </c>
      <c r="C69" s="16">
        <v>2.2962837453015941E-2</v>
      </c>
    </row>
    <row r="70" spans="1:3" x14ac:dyDescent="0.25">
      <c r="A70" s="15" t="s">
        <v>313</v>
      </c>
      <c r="B70" s="16">
        <v>5.9663605028840133E-5</v>
      </c>
      <c r="C70" s="16">
        <v>0</v>
      </c>
    </row>
    <row r="71" spans="1:3" x14ac:dyDescent="0.25">
      <c r="A71" s="15" t="s">
        <v>314</v>
      </c>
      <c r="B71" s="16">
        <v>1.3359091465431348E-2</v>
      </c>
      <c r="C71" s="16">
        <v>0</v>
      </c>
    </row>
    <row r="72" spans="1:3" x14ac:dyDescent="0.25">
      <c r="A72" s="15" t="s">
        <v>315</v>
      </c>
      <c r="B72" s="16">
        <v>1.9290937205743288E-2</v>
      </c>
      <c r="C72" s="16">
        <v>0</v>
      </c>
    </row>
    <row r="73" spans="1:3" x14ac:dyDescent="0.25">
      <c r="A73" s="15" t="s">
        <v>316</v>
      </c>
      <c r="B73" s="16">
        <v>4.2048531246623392E-3</v>
      </c>
      <c r="C73" s="16">
        <v>0</v>
      </c>
    </row>
    <row r="74" spans="1:3" x14ac:dyDescent="0.25">
      <c r="A74" s="15" t="s">
        <v>317</v>
      </c>
      <c r="B74" s="16">
        <v>2.0297012868501678E-7</v>
      </c>
      <c r="C74" s="16">
        <v>1.4172585022606538E-2</v>
      </c>
    </row>
    <row r="75" spans="1:3" x14ac:dyDescent="0.25">
      <c r="A75" s="15" t="s">
        <v>318</v>
      </c>
      <c r="B75" s="16">
        <v>1.6582623550264375E-3</v>
      </c>
      <c r="C75" s="16">
        <v>0</v>
      </c>
    </row>
    <row r="76" spans="1:3" x14ac:dyDescent="0.25">
      <c r="A76" s="15" t="s">
        <v>319</v>
      </c>
      <c r="B76" s="16">
        <v>1.3941973572477482E-2</v>
      </c>
      <c r="C76" s="16">
        <v>1.990902930707274E-12</v>
      </c>
    </row>
    <row r="77" spans="1:3" x14ac:dyDescent="0.25">
      <c r="A77" s="15" t="s">
        <v>320</v>
      </c>
      <c r="B77" s="16">
        <v>6.9923055640369342E-4</v>
      </c>
      <c r="C77" s="16">
        <v>0</v>
      </c>
    </row>
    <row r="78" spans="1:3" x14ac:dyDescent="0.25">
      <c r="A78" s="15" t="s">
        <v>321</v>
      </c>
      <c r="B78" s="16">
        <v>1.2424426490962712E-6</v>
      </c>
      <c r="C78" s="16">
        <v>0</v>
      </c>
    </row>
    <row r="79" spans="1:3" x14ac:dyDescent="0.25">
      <c r="A79" s="15" t="s">
        <v>322</v>
      </c>
      <c r="B79" s="16">
        <v>7.6997215341775133E-4</v>
      </c>
      <c r="C79" s="16">
        <v>0</v>
      </c>
    </row>
    <row r="80" spans="1:3" x14ac:dyDescent="0.25">
      <c r="A80" s="15" t="s">
        <v>323</v>
      </c>
      <c r="B80" s="16">
        <v>1.8800092685675484E-6</v>
      </c>
      <c r="C80" s="16">
        <v>0</v>
      </c>
    </row>
    <row r="81" spans="1:3" x14ac:dyDescent="0.25">
      <c r="A81" s="15" t="s">
        <v>324</v>
      </c>
      <c r="B81" s="16">
        <v>1.3484414743907153E-6</v>
      </c>
      <c r="C81" s="16">
        <v>0</v>
      </c>
    </row>
    <row r="82" spans="1:3" x14ac:dyDescent="0.25">
      <c r="A82" s="15" t="s">
        <v>325</v>
      </c>
      <c r="B82" s="16">
        <v>1.790061791931824E-4</v>
      </c>
      <c r="C82" s="16">
        <v>0</v>
      </c>
    </row>
    <row r="83" spans="1:3" x14ac:dyDescent="0.25">
      <c r="A83" s="15" t="s">
        <v>326</v>
      </c>
      <c r="B83" s="16">
        <v>2.8094387741216366E-3</v>
      </c>
      <c r="C83" s="16">
        <v>0</v>
      </c>
    </row>
    <row r="84" spans="1:3" x14ac:dyDescent="0.25">
      <c r="A84" s="15" t="s">
        <v>327</v>
      </c>
      <c r="B84" s="16">
        <v>8.2051129534015652E-5</v>
      </c>
      <c r="C84" s="16">
        <v>0</v>
      </c>
    </row>
    <row r="85" spans="1:3" x14ac:dyDescent="0.25">
      <c r="A85" s="15" t="s">
        <v>328</v>
      </c>
      <c r="B85" s="16">
        <v>1.4585558989907573E-2</v>
      </c>
      <c r="C85" s="16">
        <v>0</v>
      </c>
    </row>
    <row r="86" spans="1:3" x14ac:dyDescent="0.25">
      <c r="A86" s="15" t="s">
        <v>329</v>
      </c>
      <c r="B86" s="16">
        <v>1.2020498597800468E-2</v>
      </c>
      <c r="C86" s="16">
        <v>5.3475456447564428E-8</v>
      </c>
    </row>
    <row r="87" spans="1:3" x14ac:dyDescent="0.25">
      <c r="A87" s="15" t="s">
        <v>330</v>
      </c>
      <c r="B87" s="16">
        <v>4.1563773492547485E-3</v>
      </c>
      <c r="C87" s="16">
        <v>0</v>
      </c>
    </row>
    <row r="88" spans="1:3" x14ac:dyDescent="0.25">
      <c r="A88" s="15" t="s">
        <v>331</v>
      </c>
      <c r="B88" s="16">
        <v>3.8466752827081281E-3</v>
      </c>
      <c r="C88" s="16">
        <v>0</v>
      </c>
    </row>
    <row r="89" spans="1:3" x14ac:dyDescent="0.25">
      <c r="A89" s="15" t="s">
        <v>332</v>
      </c>
      <c r="B89" s="16">
        <v>1.3405041522056714E-3</v>
      </c>
      <c r="C89" s="16">
        <v>2.1556490665414795E-10</v>
      </c>
    </row>
    <row r="90" spans="1:3" x14ac:dyDescent="0.25">
      <c r="A90" s="15" t="s">
        <v>333</v>
      </c>
      <c r="B90" s="16">
        <v>4.0482191934370047E-3</v>
      </c>
      <c r="C90" s="16">
        <v>0</v>
      </c>
    </row>
    <row r="91" spans="1:3" x14ac:dyDescent="0.25">
      <c r="A91" s="15" t="s">
        <v>334</v>
      </c>
      <c r="B91" s="16">
        <v>1.9988316460180611E-3</v>
      </c>
      <c r="C91" s="16">
        <v>0</v>
      </c>
    </row>
    <row r="92" spans="1:3" x14ac:dyDescent="0.25">
      <c r="A92" s="15" t="s">
        <v>335</v>
      </c>
      <c r="B92" s="16">
        <v>2.1206423995704855E-3</v>
      </c>
      <c r="C92" s="16">
        <v>0</v>
      </c>
    </row>
    <row r="93" spans="1:3" x14ac:dyDescent="0.25">
      <c r="A93" s="15" t="s">
        <v>336</v>
      </c>
      <c r="B93" s="16">
        <v>1.397874050302061E-3</v>
      </c>
      <c r="C93" s="16">
        <v>0</v>
      </c>
    </row>
    <row r="94" spans="1:3" x14ac:dyDescent="0.25">
      <c r="A94" s="15" t="s">
        <v>337</v>
      </c>
      <c r="B94" s="16">
        <v>2.6221949272140481E-4</v>
      </c>
      <c r="C94" s="16">
        <v>0</v>
      </c>
    </row>
    <row r="95" spans="1:3" x14ac:dyDescent="0.25">
      <c r="A95" s="15" t="s">
        <v>338</v>
      </c>
      <c r="B95" s="16">
        <v>4.2225758398084521E-3</v>
      </c>
      <c r="C95" s="16">
        <v>0</v>
      </c>
    </row>
    <row r="96" spans="1:3" x14ac:dyDescent="0.25">
      <c r="A96" s="15" t="s">
        <v>339</v>
      </c>
      <c r="B96" s="16">
        <v>4.8188613761146687E-3</v>
      </c>
      <c r="C96" s="16">
        <v>1.081791617179829E-4</v>
      </c>
    </row>
    <row r="97" spans="1:3" x14ac:dyDescent="0.25">
      <c r="A97" s="15" t="s">
        <v>340</v>
      </c>
      <c r="B97" s="16">
        <v>1.0644309282870853E-3</v>
      </c>
      <c r="C97" s="16">
        <v>0</v>
      </c>
    </row>
    <row r="98" spans="1:3" x14ac:dyDescent="0.25">
      <c r="A98" s="15" t="s">
        <v>341</v>
      </c>
      <c r="B98" s="16">
        <v>5.5552015613755971E-3</v>
      </c>
      <c r="C98" s="16">
        <v>0</v>
      </c>
    </row>
    <row r="99" spans="1:3" x14ac:dyDescent="0.25">
      <c r="A99" s="15" t="s">
        <v>342</v>
      </c>
      <c r="B99" s="16">
        <v>9.5594738117519272E-4</v>
      </c>
      <c r="C99" s="16">
        <v>0</v>
      </c>
    </row>
    <row r="100" spans="1:3" x14ac:dyDescent="0.25">
      <c r="A100" s="15" t="s">
        <v>343</v>
      </c>
      <c r="B100" s="16">
        <v>1.1982364902386751E-3</v>
      </c>
      <c r="C100" s="16">
        <v>0</v>
      </c>
    </row>
    <row r="101" spans="1:3" x14ac:dyDescent="0.25">
      <c r="A101" s="15" t="s">
        <v>344</v>
      </c>
      <c r="B101" s="16">
        <v>4.4733071416015361E-4</v>
      </c>
      <c r="C101" s="16">
        <v>0</v>
      </c>
    </row>
    <row r="102" spans="1:3" x14ac:dyDescent="0.25">
      <c r="A102" s="15" t="s">
        <v>347</v>
      </c>
      <c r="B102" s="16">
        <v>1.0996214046035442E-4</v>
      </c>
      <c r="C102" s="16">
        <v>0</v>
      </c>
    </row>
    <row r="103" spans="1:3" x14ac:dyDescent="0.25">
      <c r="A103" s="15" t="s">
        <v>348</v>
      </c>
      <c r="B103" s="16">
        <v>6.4668102250009887E-4</v>
      </c>
      <c r="C103" s="16">
        <v>0</v>
      </c>
    </row>
    <row r="104" spans="1:3" x14ac:dyDescent="0.25">
      <c r="A104" s="15" t="s">
        <v>349</v>
      </c>
      <c r="B104" s="16">
        <v>3.6912203743734795E-3</v>
      </c>
      <c r="C104" s="16">
        <v>0</v>
      </c>
    </row>
    <row r="105" spans="1:3" x14ac:dyDescent="0.25">
      <c r="A105" s="15" t="s">
        <v>350</v>
      </c>
      <c r="B105" s="16">
        <v>1.7065660517601078E-3</v>
      </c>
      <c r="C105" s="16">
        <v>0</v>
      </c>
    </row>
    <row r="106" spans="1:3" x14ac:dyDescent="0.25">
      <c r="A106" s="15" t="s">
        <v>351</v>
      </c>
      <c r="B106" s="16">
        <v>1.3603247407511212E-3</v>
      </c>
      <c r="C106" s="16">
        <v>6.370966083970643E-9</v>
      </c>
    </row>
    <row r="107" spans="1:3" x14ac:dyDescent="0.25">
      <c r="A107" s="15" t="s">
        <v>352</v>
      </c>
      <c r="B107" s="16">
        <v>7.2895997640302804E-4</v>
      </c>
      <c r="C107" s="16">
        <v>0</v>
      </c>
    </row>
    <row r="108" spans="1:3" x14ac:dyDescent="0.25">
      <c r="A108" s="15" t="s">
        <v>353</v>
      </c>
      <c r="B108" s="16">
        <v>1.9933158518979084E-3</v>
      </c>
      <c r="C108" s="16">
        <v>0</v>
      </c>
    </row>
    <row r="109" spans="1:3" x14ac:dyDescent="0.25">
      <c r="A109" s="15" t="s">
        <v>354</v>
      </c>
      <c r="B109" s="16">
        <v>3.1459785988778737E-3</v>
      </c>
      <c r="C109" s="16">
        <v>0</v>
      </c>
    </row>
    <row r="110" spans="1:3" x14ac:dyDescent="0.25">
      <c r="A110" s="15" t="s">
        <v>355</v>
      </c>
      <c r="B110" s="16">
        <v>3.4228420750353249E-3</v>
      </c>
      <c r="C110" s="16">
        <v>0</v>
      </c>
    </row>
    <row r="111" spans="1:3" x14ac:dyDescent="0.25">
      <c r="A111" s="15" t="s">
        <v>356</v>
      </c>
      <c r="B111" s="16">
        <v>3.1244163537984113E-4</v>
      </c>
      <c r="C111" s="16">
        <v>0</v>
      </c>
    </row>
    <row r="112" spans="1:3" x14ac:dyDescent="0.25">
      <c r="A112" s="15" t="s">
        <v>357</v>
      </c>
      <c r="B112" s="16">
        <v>1.9315725684121492E-5</v>
      </c>
      <c r="C112" s="16">
        <v>0</v>
      </c>
    </row>
    <row r="113" spans="1:3" x14ac:dyDescent="0.25">
      <c r="A113" s="15" t="s">
        <v>358</v>
      </c>
      <c r="B113" s="16">
        <v>1.8778644975598475E-5</v>
      </c>
      <c r="C113" s="16">
        <v>0</v>
      </c>
    </row>
    <row r="114" spans="1:3" x14ac:dyDescent="0.25">
      <c r="A114" s="15" t="s">
        <v>359</v>
      </c>
      <c r="B114" s="16">
        <v>3.5393417104038677E-5</v>
      </c>
      <c r="C114" s="16">
        <v>0</v>
      </c>
    </row>
    <row r="115" spans="1:3" x14ac:dyDescent="0.25">
      <c r="A115" s="15" t="s">
        <v>360</v>
      </c>
      <c r="B115" s="16">
        <v>2.1225691769527692E-5</v>
      </c>
      <c r="C115" s="16">
        <v>0</v>
      </c>
    </row>
    <row r="116" spans="1:3" x14ac:dyDescent="0.25">
      <c r="A116" s="15" t="s">
        <v>361</v>
      </c>
      <c r="B116" s="16">
        <v>1.0547371860800989E-5</v>
      </c>
      <c r="C116" s="16">
        <v>0</v>
      </c>
    </row>
    <row r="117" spans="1:3" x14ac:dyDescent="0.25">
      <c r="A117" s="15" t="s">
        <v>362</v>
      </c>
      <c r="B117" s="16">
        <v>1.4364606891947786E-4</v>
      </c>
      <c r="C117" s="16">
        <v>0</v>
      </c>
    </row>
    <row r="118" spans="1:3" x14ac:dyDescent="0.25">
      <c r="A118" s="15" t="s">
        <v>363</v>
      </c>
      <c r="B118" s="16">
        <v>4.0505518095525756E-5</v>
      </c>
      <c r="C118" s="16">
        <v>5.7107160194124669E-5</v>
      </c>
    </row>
    <row r="119" spans="1:3" x14ac:dyDescent="0.25">
      <c r="A119" s="15" t="s">
        <v>364</v>
      </c>
      <c r="B119" s="16">
        <v>1.9951733826268974E-4</v>
      </c>
      <c r="C119" s="16">
        <v>6.8504441333120202E-7</v>
      </c>
    </row>
    <row r="120" spans="1:3" x14ac:dyDescent="0.25">
      <c r="A120" s="15" t="s">
        <v>365</v>
      </c>
      <c r="B120" s="16">
        <v>7.5038234910172742E-6</v>
      </c>
      <c r="C120" s="16">
        <v>0</v>
      </c>
    </row>
    <row r="121" spans="1:3" x14ac:dyDescent="0.25">
      <c r="A121" s="15" t="s">
        <v>366</v>
      </c>
      <c r="B121" s="16">
        <v>9.3581640057730062E-4</v>
      </c>
      <c r="C121" s="16">
        <v>0</v>
      </c>
    </row>
    <row r="122" spans="1:3" x14ac:dyDescent="0.25">
      <c r="A122" s="15" t="s">
        <v>367</v>
      </c>
      <c r="B122" s="16">
        <v>1.748071505107929E-4</v>
      </c>
      <c r="C122" s="16">
        <v>0</v>
      </c>
    </row>
    <row r="123" spans="1:3" x14ac:dyDescent="0.25">
      <c r="A123" s="15" t="s">
        <v>368</v>
      </c>
      <c r="B123" s="16">
        <v>5.5954717475324141E-5</v>
      </c>
      <c r="C123" s="16">
        <v>1.4261171493825519E-11</v>
      </c>
    </row>
    <row r="124" spans="1:3" x14ac:dyDescent="0.25">
      <c r="A124" s="15" t="s">
        <v>369</v>
      </c>
      <c r="B124" s="16">
        <v>1.3541547223452763E-5</v>
      </c>
      <c r="C124" s="16">
        <v>0</v>
      </c>
    </row>
    <row r="125" spans="1:3" x14ac:dyDescent="0.25">
      <c r="A125" s="15" t="s">
        <v>370</v>
      </c>
      <c r="B125" s="16">
        <v>1.077239288264076E-2</v>
      </c>
      <c r="C125" s="16">
        <v>8.2641307459428433E-4</v>
      </c>
    </row>
    <row r="126" spans="1:3" x14ac:dyDescent="0.25">
      <c r="A126" s="15" t="s">
        <v>371</v>
      </c>
      <c r="B126" s="16">
        <v>2.4188373542967877E-8</v>
      </c>
      <c r="C126" s="16">
        <v>0</v>
      </c>
    </row>
    <row r="127" spans="1:3" x14ac:dyDescent="0.25">
      <c r="A127" s="15" t="s">
        <v>372</v>
      </c>
      <c r="B127" s="16">
        <v>2.391469116438634E-6</v>
      </c>
      <c r="C127" s="16">
        <v>8.6268432934185282E-5</v>
      </c>
    </row>
    <row r="128" spans="1:3" x14ac:dyDescent="0.25">
      <c r="A128" s="15" t="s">
        <v>373</v>
      </c>
      <c r="B128" s="16">
        <v>1.1325061191233821E-5</v>
      </c>
      <c r="C128" s="16">
        <v>8.2468329395762544E-3</v>
      </c>
    </row>
    <row r="129" spans="1:3" x14ac:dyDescent="0.25">
      <c r="A129" s="15" t="s">
        <v>374</v>
      </c>
      <c r="B129" s="16">
        <v>1.5736437169710761E-5</v>
      </c>
      <c r="C129" s="16">
        <v>0</v>
      </c>
    </row>
    <row r="130" spans="1:3" x14ac:dyDescent="0.25">
      <c r="A130" s="15" t="s">
        <v>375</v>
      </c>
      <c r="B130" s="16">
        <v>1.0638121016952709E-5</v>
      </c>
      <c r="C130" s="16">
        <v>0</v>
      </c>
    </row>
    <row r="131" spans="1:3" x14ac:dyDescent="0.25">
      <c r="A131" s="15" t="s">
        <v>376</v>
      </c>
      <c r="B131" s="16">
        <v>6.9307343818261313E-4</v>
      </c>
      <c r="C131" s="16">
        <v>0</v>
      </c>
    </row>
    <row r="132" spans="1:3" x14ac:dyDescent="0.25">
      <c r="A132" s="15" t="s">
        <v>378</v>
      </c>
      <c r="B132" s="16">
        <v>8.8992680043431145E-6</v>
      </c>
      <c r="C132" s="16">
        <v>1.7678980097081271E-4</v>
      </c>
    </row>
    <row r="133" spans="1:3" x14ac:dyDescent="0.25">
      <c r="A133" s="15" t="s">
        <v>377</v>
      </c>
      <c r="B133" s="16">
        <v>4.6563781940163E-7</v>
      </c>
      <c r="C133" s="16">
        <v>6.6758612862834267E-5</v>
      </c>
    </row>
    <row r="134" spans="1:3" x14ac:dyDescent="0.25">
      <c r="A134" s="15" t="s">
        <v>379</v>
      </c>
      <c r="B134" s="16">
        <v>8.8992680043431145E-6</v>
      </c>
      <c r="C134" s="16">
        <v>1.7678980097081271E-4</v>
      </c>
    </row>
    <row r="135" spans="1:3" x14ac:dyDescent="0.25">
      <c r="A135" s="15" t="s">
        <v>380</v>
      </c>
      <c r="B135" s="16">
        <v>4.6000537421743487E-3</v>
      </c>
      <c r="C135" s="16">
        <v>1.7556104360709719E-10</v>
      </c>
    </row>
    <row r="136" spans="1:3" x14ac:dyDescent="0.25">
      <c r="A136" s="15" t="s">
        <v>381</v>
      </c>
      <c r="B136" s="16">
        <v>9.0831845877038835E-5</v>
      </c>
      <c r="C136" s="16">
        <v>1.9035897464976909E-8</v>
      </c>
    </row>
    <row r="137" spans="1:3" x14ac:dyDescent="0.25">
      <c r="A137" s="15" t="s">
        <v>382</v>
      </c>
      <c r="B137" s="16">
        <v>7.9844519353390619E-5</v>
      </c>
      <c r="C137" s="16">
        <v>3.7403008505519744E-7</v>
      </c>
    </row>
    <row r="138" spans="1:3" x14ac:dyDescent="0.25">
      <c r="A138" s="15" t="s">
        <v>383</v>
      </c>
      <c r="B138" s="16">
        <v>5.1167326378530309E-4</v>
      </c>
      <c r="C138" s="16">
        <v>3.2083500961630039E-16</v>
      </c>
    </row>
    <row r="139" spans="1:3" x14ac:dyDescent="0.25">
      <c r="A139" s="15" t="s">
        <v>384</v>
      </c>
      <c r="B139" s="16">
        <v>5.0869448684431721E-4</v>
      </c>
      <c r="C139" s="16">
        <v>0</v>
      </c>
    </row>
    <row r="140" spans="1:3" x14ac:dyDescent="0.25">
      <c r="A140" s="15" t="s">
        <v>385</v>
      </c>
      <c r="B140" s="16">
        <v>1.0264820597793471E-4</v>
      </c>
      <c r="C140" s="16">
        <v>4.4570908425064254E-6</v>
      </c>
    </row>
    <row r="141" spans="1:3" x14ac:dyDescent="0.25">
      <c r="A141" s="15" t="s">
        <v>386</v>
      </c>
      <c r="B141" s="16">
        <v>1.0468919375325178E-4</v>
      </c>
      <c r="C141" s="16">
        <v>1.3638889082319506E-6</v>
      </c>
    </row>
    <row r="142" spans="1:3" x14ac:dyDescent="0.25">
      <c r="A142" s="15" t="s">
        <v>387</v>
      </c>
      <c r="B142" s="16">
        <v>9.281118498765998E-8</v>
      </c>
      <c r="C142" s="16">
        <v>0</v>
      </c>
    </row>
    <row r="143" spans="1:3" x14ac:dyDescent="0.25">
      <c r="A143" s="15" t="s">
        <v>388</v>
      </c>
      <c r="B143" s="16">
        <v>8.9931461400093555E-10</v>
      </c>
      <c r="C143" s="16">
        <v>1.0589097204722261E-5</v>
      </c>
    </row>
    <row r="144" spans="1:3" x14ac:dyDescent="0.25">
      <c r="A144" s="15" t="s">
        <v>389</v>
      </c>
      <c r="B144" s="16">
        <v>1.1239074652927143E-8</v>
      </c>
      <c r="C144" s="16">
        <v>0</v>
      </c>
    </row>
    <row r="145" spans="1:3" x14ac:dyDescent="0.25">
      <c r="A145" s="15" t="s">
        <v>390</v>
      </c>
      <c r="B145" s="16">
        <v>6.2023391966113221E-8</v>
      </c>
      <c r="C145" s="16">
        <v>6.0649344686600824E-5</v>
      </c>
    </row>
    <row r="146" spans="1:3" x14ac:dyDescent="0.25">
      <c r="A146" s="15" t="s">
        <v>391</v>
      </c>
      <c r="B146" s="16">
        <v>6.8826722105927306E-13</v>
      </c>
      <c r="C146" s="16">
        <v>2.4722903516451151E-4</v>
      </c>
    </row>
    <row r="147" spans="1:3" x14ac:dyDescent="0.25">
      <c r="A147" s="15" t="s">
        <v>392</v>
      </c>
      <c r="B147" s="16">
        <v>1.9273203004623238E-2</v>
      </c>
      <c r="C147" s="16">
        <v>0</v>
      </c>
    </row>
    <row r="148" spans="1:3" x14ac:dyDescent="0.25">
      <c r="A148" s="15" t="s">
        <v>393</v>
      </c>
      <c r="B148" s="16">
        <v>6.9020323249214428E-3</v>
      </c>
      <c r="C148" s="16">
        <v>0</v>
      </c>
    </row>
    <row r="149" spans="1:3" x14ac:dyDescent="0.25">
      <c r="A149" s="15" t="s">
        <v>394</v>
      </c>
      <c r="B149" s="16">
        <v>3.327782861940614E-3</v>
      </c>
      <c r="C149" s="16">
        <v>0</v>
      </c>
    </row>
    <row r="150" spans="1:3" x14ac:dyDescent="0.25">
      <c r="A150" s="15" t="s">
        <v>395</v>
      </c>
      <c r="B150" s="16">
        <v>3.6262799138606118E-3</v>
      </c>
      <c r="C150" s="16">
        <v>0</v>
      </c>
    </row>
    <row r="151" spans="1:3" x14ac:dyDescent="0.25">
      <c r="A151" s="15" t="s">
        <v>396</v>
      </c>
      <c r="B151" s="16">
        <v>6.2181725827437804E-3</v>
      </c>
      <c r="C151" s="16">
        <v>0</v>
      </c>
    </row>
    <row r="152" spans="1:3" x14ac:dyDescent="0.25">
      <c r="A152" s="15" t="s">
        <v>397</v>
      </c>
      <c r="B152" s="16">
        <v>1.7173128827323914E-3</v>
      </c>
      <c r="C152" s="16">
        <v>0</v>
      </c>
    </row>
    <row r="153" spans="1:3" x14ac:dyDescent="0.25">
      <c r="A153" s="15" t="s">
        <v>398</v>
      </c>
      <c r="B153" s="16">
        <v>1.0118578750801207E-2</v>
      </c>
      <c r="C153" s="16">
        <v>0</v>
      </c>
    </row>
    <row r="154" spans="1:3" x14ac:dyDescent="0.25">
      <c r="A154" s="15" t="s">
        <v>399</v>
      </c>
      <c r="B154" s="16">
        <v>3.2638303375829435E-3</v>
      </c>
      <c r="C154" s="16">
        <v>0</v>
      </c>
    </row>
    <row r="155" spans="1:3" x14ac:dyDescent="0.25">
      <c r="A155" s="15" t="s">
        <v>400</v>
      </c>
      <c r="B155" s="16">
        <v>2.3531066806773649E-3</v>
      </c>
      <c r="C155" s="16">
        <v>1.9885976316745997E-3</v>
      </c>
    </row>
    <row r="156" spans="1:3" x14ac:dyDescent="0.25">
      <c r="A156" s="15" t="s">
        <v>401</v>
      </c>
      <c r="B156" s="16">
        <v>5.0612817986142537E-3</v>
      </c>
      <c r="C156" s="16">
        <v>0</v>
      </c>
    </row>
    <row r="157" spans="1:3" x14ac:dyDescent="0.25">
      <c r="A157" s="15" t="s">
        <v>402</v>
      </c>
      <c r="B157" s="16">
        <v>1.9186148066523828E-4</v>
      </c>
      <c r="C157" s="16">
        <v>0</v>
      </c>
    </row>
    <row r="158" spans="1:3" x14ac:dyDescent="0.25">
      <c r="A158" s="15" t="s">
        <v>403</v>
      </c>
      <c r="B158" s="16">
        <v>5.0387804450248916E-3</v>
      </c>
      <c r="C158" s="16">
        <v>0</v>
      </c>
    </row>
    <row r="159" spans="1:3" x14ac:dyDescent="0.25">
      <c r="A159" s="15" t="s">
        <v>404</v>
      </c>
      <c r="B159" s="16">
        <v>7.6785203473473914E-4</v>
      </c>
      <c r="C159" s="16">
        <v>1.6033081766206371E-8</v>
      </c>
    </row>
    <row r="160" spans="1:3" x14ac:dyDescent="0.25">
      <c r="A160" s="15" t="s">
        <v>405</v>
      </c>
      <c r="B160" s="16">
        <v>1.2273276686245959E-4</v>
      </c>
      <c r="C160" s="16">
        <v>0</v>
      </c>
    </row>
    <row r="161" spans="1:3" x14ac:dyDescent="0.25">
      <c r="A161" s="15" t="s">
        <v>406</v>
      </c>
      <c r="B161" s="16">
        <v>1.867029121909942E-4</v>
      </c>
      <c r="C161" s="16">
        <v>4.1641338367193531E-3</v>
      </c>
    </row>
    <row r="162" spans="1:3" x14ac:dyDescent="0.25">
      <c r="A162" s="15" t="s">
        <v>407</v>
      </c>
      <c r="B162" s="16">
        <v>1.438697790679852E-2</v>
      </c>
      <c r="C162" s="16">
        <v>0</v>
      </c>
    </row>
    <row r="163" spans="1:3" x14ac:dyDescent="0.25">
      <c r="A163" s="15" t="s">
        <v>408</v>
      </c>
      <c r="B163" s="16">
        <v>3.0778506866159842E-2</v>
      </c>
      <c r="C163" s="16">
        <v>0</v>
      </c>
    </row>
    <row r="164" spans="1:3" x14ac:dyDescent="0.25">
      <c r="A164" s="15" t="s">
        <v>409</v>
      </c>
      <c r="B164" s="16">
        <v>1.4023996921083162E-2</v>
      </c>
      <c r="C164" s="16">
        <v>0</v>
      </c>
    </row>
    <row r="165" spans="1:3" x14ac:dyDescent="0.25">
      <c r="A165" s="15" t="s">
        <v>410</v>
      </c>
      <c r="B165" s="16">
        <v>2.5724388121950079E-2</v>
      </c>
      <c r="C165" s="16">
        <v>0</v>
      </c>
    </row>
    <row r="166" spans="1:3" x14ac:dyDescent="0.25">
      <c r="A166" s="15" t="s">
        <v>411</v>
      </c>
      <c r="B166" s="16">
        <v>1.0476886445466113E-2</v>
      </c>
      <c r="C166" s="16">
        <v>0</v>
      </c>
    </row>
    <row r="167" spans="1:3" x14ac:dyDescent="0.25">
      <c r="A167" s="15" t="s">
        <v>412</v>
      </c>
      <c r="B167" s="16">
        <v>2.3158792190770347E-4</v>
      </c>
      <c r="C167" s="16">
        <v>0</v>
      </c>
    </row>
    <row r="168" spans="1:3" x14ac:dyDescent="0.25">
      <c r="A168" s="15" t="s">
        <v>413</v>
      </c>
      <c r="B168" s="16">
        <v>2.5736745187379902E-2</v>
      </c>
      <c r="C168" s="16">
        <v>0</v>
      </c>
    </row>
    <row r="169" spans="1:3" x14ac:dyDescent="0.25">
      <c r="A169" s="15" t="s">
        <v>414</v>
      </c>
      <c r="B169" s="16">
        <v>9.0144377895216322E-3</v>
      </c>
      <c r="C169" s="16">
        <v>0</v>
      </c>
    </row>
    <row r="170" spans="1:3" x14ac:dyDescent="0.25">
      <c r="A170" s="15" t="s">
        <v>415</v>
      </c>
      <c r="B170" s="16">
        <v>1.8503180070323692E-2</v>
      </c>
      <c r="C170" s="16">
        <v>0</v>
      </c>
    </row>
    <row r="171" spans="1:3" x14ac:dyDescent="0.25">
      <c r="A171" s="15" t="s">
        <v>416</v>
      </c>
      <c r="B171" s="16">
        <v>6.5143865814512536E-2</v>
      </c>
      <c r="C171" s="16">
        <v>0</v>
      </c>
    </row>
    <row r="172" spans="1:3" x14ac:dyDescent="0.25">
      <c r="A172" s="15" t="s">
        <v>417</v>
      </c>
      <c r="B172" s="16">
        <v>2.8225745971748203E-2</v>
      </c>
      <c r="C172" s="16">
        <v>0</v>
      </c>
    </row>
    <row r="173" spans="1:3" x14ac:dyDescent="0.25">
      <c r="A173" s="15" t="s">
        <v>418</v>
      </c>
      <c r="B173" s="16">
        <v>1.0259821574467204E-2</v>
      </c>
      <c r="C173" s="16">
        <v>0</v>
      </c>
    </row>
    <row r="174" spans="1:3" x14ac:dyDescent="0.25">
      <c r="A174" s="15" t="s">
        <v>419</v>
      </c>
      <c r="B174" s="16">
        <v>1.4847724329530082E-2</v>
      </c>
      <c r="C174" s="16">
        <v>0</v>
      </c>
    </row>
    <row r="175" spans="1:3" x14ac:dyDescent="0.25">
      <c r="A175" s="15" t="s">
        <v>420</v>
      </c>
      <c r="B175" s="16">
        <v>6.8159209265077503E-3</v>
      </c>
      <c r="C175" s="16">
        <v>0</v>
      </c>
    </row>
    <row r="176" spans="1:3" x14ac:dyDescent="0.25">
      <c r="A176" s="15" t="s">
        <v>421</v>
      </c>
      <c r="B176" s="16">
        <v>1.942332191599257E-2</v>
      </c>
      <c r="C176" s="16">
        <v>0</v>
      </c>
    </row>
    <row r="177" spans="1:3" x14ac:dyDescent="0.25">
      <c r="A177" s="15" t="s">
        <v>422</v>
      </c>
      <c r="B177" s="16">
        <v>8.5401280046167819E-3</v>
      </c>
      <c r="C177" s="16">
        <v>0</v>
      </c>
    </row>
    <row r="178" spans="1:3" x14ac:dyDescent="0.25">
      <c r="A178" s="15" t="s">
        <v>423</v>
      </c>
      <c r="B178" s="16">
        <v>4.2563665603758813E-3</v>
      </c>
      <c r="C178" s="16">
        <v>0</v>
      </c>
    </row>
    <row r="179" spans="1:3" x14ac:dyDescent="0.25">
      <c r="A179" s="15" t="s">
        <v>424</v>
      </c>
      <c r="B179" s="16">
        <v>3.631842389698259E-3</v>
      </c>
      <c r="C179" s="16">
        <v>0</v>
      </c>
    </row>
    <row r="180" spans="1:3" x14ac:dyDescent="0.25">
      <c r="A180" s="15" t="s">
        <v>425</v>
      </c>
      <c r="B180" s="16">
        <v>3.1700375472837011E-5</v>
      </c>
      <c r="C180" s="16">
        <v>0</v>
      </c>
    </row>
    <row r="181" spans="1:3" x14ac:dyDescent="0.25">
      <c r="A181" s="15" t="s">
        <v>426</v>
      </c>
      <c r="B181" s="16">
        <v>2.5471821517788926E-4</v>
      </c>
      <c r="C181" s="16">
        <v>0</v>
      </c>
    </row>
    <row r="182" spans="1:3" x14ac:dyDescent="0.25">
      <c r="A182" s="15" t="s">
        <v>427</v>
      </c>
      <c r="B182" s="16">
        <v>1.5149334890762875E-5</v>
      </c>
      <c r="C182" s="16">
        <v>0</v>
      </c>
    </row>
    <row r="183" spans="1:3" x14ac:dyDescent="0.25">
      <c r="A183" s="15" t="s">
        <v>428</v>
      </c>
      <c r="B183" s="16">
        <v>4.5377256989541521E-5</v>
      </c>
      <c r="C183" s="16">
        <v>0</v>
      </c>
    </row>
    <row r="184" spans="1:3" x14ac:dyDescent="0.25">
      <c r="A184" s="15" t="s">
        <v>429</v>
      </c>
      <c r="B184" s="16">
        <v>9.3554853318888093E-6</v>
      </c>
      <c r="C184" s="16">
        <v>6.8126011239977753E-3</v>
      </c>
    </row>
    <row r="185" spans="1:3" x14ac:dyDescent="0.25">
      <c r="A185" s="15" t="s">
        <v>430</v>
      </c>
      <c r="B185" s="16">
        <v>2.3152763025529408E-2</v>
      </c>
      <c r="C185" s="16">
        <v>0</v>
      </c>
    </row>
    <row r="186" spans="1:3" x14ac:dyDescent="0.25">
      <c r="A186" s="15" t="s">
        <v>431</v>
      </c>
      <c r="B186" s="16">
        <v>4.1901937820015972E-3</v>
      </c>
      <c r="C186" s="16">
        <v>0</v>
      </c>
    </row>
    <row r="187" spans="1:3" x14ac:dyDescent="0.25">
      <c r="A187" s="15" t="s">
        <v>434</v>
      </c>
      <c r="B187" s="16">
        <v>3.6250598647700268E-3</v>
      </c>
      <c r="C187" s="16">
        <v>1.6380095345685836E-3</v>
      </c>
    </row>
    <row r="188" spans="1:3" x14ac:dyDescent="0.25">
      <c r="A188" s="15" t="s">
        <v>435</v>
      </c>
      <c r="B188" s="16">
        <v>7.6757520293303256E-3</v>
      </c>
      <c r="C188" s="16">
        <v>0</v>
      </c>
    </row>
    <row r="189" spans="1:3" x14ac:dyDescent="0.25">
      <c r="A189" s="15" t="s">
        <v>436</v>
      </c>
      <c r="B189" s="16">
        <v>3.4184757303585967E-6</v>
      </c>
      <c r="C189" s="16">
        <v>0</v>
      </c>
    </row>
    <row r="190" spans="1:3" x14ac:dyDescent="0.25">
      <c r="A190" s="15" t="s">
        <v>437</v>
      </c>
      <c r="B190" s="16">
        <v>1.4653354656722511E-5</v>
      </c>
      <c r="C190" s="16">
        <v>0</v>
      </c>
    </row>
    <row r="191" spans="1:3" x14ac:dyDescent="0.25">
      <c r="A191" s="15" t="s">
        <v>438</v>
      </c>
      <c r="B191" s="16">
        <v>6.5113973393457361E-5</v>
      </c>
      <c r="C191" s="16">
        <v>0</v>
      </c>
    </row>
    <row r="192" spans="1:3" x14ac:dyDescent="0.25">
      <c r="A192" s="15" t="s">
        <v>439</v>
      </c>
      <c r="B192" s="16">
        <v>3.802651858171299E-5</v>
      </c>
      <c r="C192" s="16">
        <v>0</v>
      </c>
    </row>
    <row r="193" spans="1:3" x14ac:dyDescent="0.25">
      <c r="A193" s="15" t="s">
        <v>440</v>
      </c>
      <c r="B193" s="16">
        <v>2.285055188495945E-6</v>
      </c>
      <c r="C193" s="16">
        <v>0</v>
      </c>
    </row>
    <row r="194" spans="1:3" x14ac:dyDescent="0.25">
      <c r="A194" s="15" t="s">
        <v>441</v>
      </c>
      <c r="B194" s="16">
        <v>1.6054617098420969E-6</v>
      </c>
      <c r="C194" s="16">
        <v>0</v>
      </c>
    </row>
    <row r="195" spans="1:3" x14ac:dyDescent="0.25">
      <c r="A195" s="15" t="s">
        <v>442</v>
      </c>
      <c r="B195" s="16">
        <v>1.9656880971209417E-5</v>
      </c>
      <c r="C195" s="16">
        <v>0</v>
      </c>
    </row>
    <row r="196" spans="1:3" x14ac:dyDescent="0.25">
      <c r="A196" s="15" t="s">
        <v>443</v>
      </c>
      <c r="B196" s="16">
        <v>3.2247001527171758E-3</v>
      </c>
      <c r="C196" s="16">
        <v>0</v>
      </c>
    </row>
    <row r="197" spans="1:3" x14ac:dyDescent="0.25">
      <c r="A197" s="15" t="s">
        <v>444</v>
      </c>
      <c r="B197" s="16">
        <v>2.3351398729487487E-4</v>
      </c>
      <c r="C197" s="16">
        <v>4.9127622577590877E-10</v>
      </c>
    </row>
    <row r="198" spans="1:3" x14ac:dyDescent="0.25">
      <c r="A198" s="15" t="s">
        <v>445</v>
      </c>
      <c r="B198" s="16">
        <v>2.5420338005308567E-4</v>
      </c>
      <c r="C198" s="16">
        <v>0</v>
      </c>
    </row>
    <row r="199" spans="1:3" x14ac:dyDescent="0.25">
      <c r="A199" s="15" t="s">
        <v>446</v>
      </c>
      <c r="B199" s="16">
        <v>2.077184768562943E-4</v>
      </c>
      <c r="C199" s="16">
        <v>1.6472735045066859E-6</v>
      </c>
    </row>
    <row r="200" spans="1:3" x14ac:dyDescent="0.25">
      <c r="A200" s="15" t="s">
        <v>447</v>
      </c>
      <c r="B200" s="16">
        <v>1.1685018774613635E-3</v>
      </c>
      <c r="C200" s="16">
        <v>1.6833334690500539E-6</v>
      </c>
    </row>
  </sheetData>
  <hyperlinks>
    <hyperlink ref="B1" r:id="rId1" display="Simple BBI customer and regional allocations model" xr:uid="{3FC8CFE8-D16D-44C2-BCA2-1BDEB85640F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3431e2-2b9b-44e6-b078-2d2a336f0d18" xsi:nil="true"/>
    <_dlc_DocId xmlns="dc3431e2-2b9b-44e6-b078-2d2a336f0d18">TPDOC-186063256-23</_dlc_DocId>
    <_dlc_DocIdUrl xmlns="dc3431e2-2b9b-44e6-b078-2d2a336f0d18">
      <Url>https://transpowernz.sharepoint.com/sites/external/TPComComMCPs/_layouts/15/DocIdRedir.aspx?ID=TPDOC-186063256-23</Url>
      <Description>TPDOC-186063256-23</Description>
    </_dlc_DocIdUrl>
    <_Status xmlns="http://schemas.microsoft.com/sharepoint/v3/fields" xsi:nil="true"/>
    <dc5d439274144cd782427430e554a41a xmlns="D21BC960-30B4-43EF-9A43-FBCEFED77BEF">
      <Terms xmlns="http://schemas.microsoft.com/office/infopath/2007/PartnerControls"/>
    </dc5d439274144cd782427430e554a41a>
    <Security_x0020_Classification xmlns="dc3431e2-2b9b-44e6-b078-2d2a336f0d18">IN CONFIDENCE</Security_x0020_Classification>
    <Process xmlns="b8a6d841-160f-4047-8865-335a430ca2d7" xsi:nil="true"/>
    <RoutingRuleDescription xmlns="http://schemas.microsoft.com/sharepoint/v3" xsi:nil="true"/>
    <ReportOwner xmlns="http://schemas.microsoft.com/sharepoint/v3">
      <UserInfo>
        <DisplayName/>
        <AccountId xsi:nil="true"/>
        <AccountType/>
      </UserInfo>
    </ReportOwner>
    <Information_x0020_Type xmlns="dc3431e2-2b9b-44e6-b078-2d2a336f0d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ranspower Base Document" ma:contentTypeID="0x01010066C5398AF69A584FA422843254C78D4300B989B3DEAAF58F4D865842ABB02A9735" ma:contentTypeVersion="50" ma:contentTypeDescription="root content type for documents being managed. based on the tp standard as of 07032017" ma:contentTypeScope="" ma:versionID="6175cac8f12a7c1337694173560ce4b6">
  <xsd:schema xmlns:xsd="http://www.w3.org/2001/XMLSchema" xmlns:xs="http://www.w3.org/2001/XMLSchema" xmlns:p="http://schemas.microsoft.com/office/2006/metadata/properties" xmlns:ns1="http://schemas.microsoft.com/sharepoint/v3" xmlns:ns2="http://schemas.microsoft.com/sharepoint/v3/fields" xmlns:ns3="dc3431e2-2b9b-44e6-b078-2d2a336f0d18" xmlns:ns4="1f95069b-0517-448f-ad8a-5edd2fd38221" xmlns:ns5="D21BC960-30B4-43EF-9A43-FBCEFED77BEF" xmlns:ns6="b8a6d841-160f-4047-8865-335a430ca2d7" targetNamespace="http://schemas.microsoft.com/office/2006/metadata/properties" ma:root="true" ma:fieldsID="7759f89f1fc62ba4b428de0d60ce03b8" ns1:_="" ns2:_="" ns3:_="" ns4:_="" ns5:_="" ns6:_="">
    <xsd:import namespace="http://schemas.microsoft.com/sharepoint/v3"/>
    <xsd:import namespace="http://schemas.microsoft.com/sharepoint/v3/fields"/>
    <xsd:import namespace="dc3431e2-2b9b-44e6-b078-2d2a336f0d18"/>
    <xsd:import namespace="1f95069b-0517-448f-ad8a-5edd2fd38221"/>
    <xsd:import namespace="D21BC960-30B4-43EF-9A43-FBCEFED77BEF"/>
    <xsd:import namespace="b8a6d841-160f-4047-8865-335a430ca2d7"/>
    <xsd:element name="properties">
      <xsd:complexType>
        <xsd:sequence>
          <xsd:element name="documentManagement">
            <xsd:complexType>
              <xsd:all>
                <xsd:element ref="ns2:_Status" minOccurs="0"/>
                <xsd:element ref="ns1:ReportOwner" minOccurs="0"/>
                <xsd:element ref="ns1:RoutingRuleDescription" minOccurs="0"/>
                <xsd:element ref="ns3:_dlc_DocId" minOccurs="0"/>
                <xsd:element ref="ns3:_dlc_DocIdUrl" minOccurs="0"/>
                <xsd:element ref="ns3:_dlc_DocIdPersistId" minOccurs="0"/>
                <xsd:element ref="ns3:TaxCatchAll" minOccurs="0"/>
                <xsd:element ref="ns4:TaxCatchAllLabel" minOccurs="0"/>
                <xsd:element ref="ns3:Information_x0020_Type" minOccurs="0"/>
                <xsd:element ref="ns3:Security_x0020_Classification"/>
                <xsd:element ref="ns5:dc5d439274144cd782427430e554a41a" minOccurs="0"/>
                <xsd:element ref="ns6: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outingRuleDescription" ma:index="4"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2" nillable="true" ma:displayName="Document Status" ma:description="What stage is this document in its lifecycle?"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c3431e2-2b9b-44e6-b078-2d2a336f0d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dacce892-8d54-4d56-a29a-83c43c6cb5bb}" ma:internalName="TaxCatchAll" ma:showField="CatchAllData" ma:web="dc3431e2-2b9b-44e6-b078-2d2a336f0d18">
      <xsd:complexType>
        <xsd:complexContent>
          <xsd:extension base="dms:MultiChoiceLookup">
            <xsd:sequence>
              <xsd:element name="Value" type="dms:Lookup" maxOccurs="unbounded" minOccurs="0" nillable="true"/>
            </xsd:sequence>
          </xsd:extension>
        </xsd:complexContent>
      </xsd:complexType>
    </xsd:element>
    <xsd:element name="Information_x0020_Type" ma:index="16" nillable="true" ma:displayName="Information Type" ma:description="What type of document is this?" ma:format="Dropdown" ma:internalName="Information_x0020_Type">
      <xsd:simpleType>
        <xsd:restriction base="dms:Choice">
          <xsd:enumeration value="Agenda"/>
          <xsd:enumeration value="Approval"/>
          <xsd:enumeration value="Budget"/>
          <xsd:enumeration value="Business Plan"/>
          <xsd:enumeration value="Change Management Plan"/>
          <xsd:enumeration value="Charter"/>
          <xsd:enumeration value="Checklist"/>
          <xsd:enumeration value="Communication Plan"/>
          <xsd:enumeration value="Config Plan"/>
          <xsd:enumeration value="Contact List"/>
          <xsd:enumeration value="Correspondence"/>
          <xsd:enumeration value="Dashboard"/>
          <xsd:enumeration value="Design Notes"/>
          <xsd:enumeration value="Diagram"/>
          <xsd:enumeration value="Email - Incoming"/>
          <xsd:enumeration value="Email - Outgoing"/>
          <xsd:enumeration value="Financial Report"/>
          <xsd:enumeration value="Financial Statement"/>
          <xsd:enumeration value="Folio"/>
          <xsd:enumeration value="Forecast"/>
          <xsd:enumeration value="Form"/>
          <xsd:enumeration value="Framework"/>
          <xsd:enumeration value="Gap Analysis"/>
          <xsd:enumeration value="Guidelines"/>
          <xsd:enumeration value="High Level Design"/>
          <xsd:enumeration value="Image"/>
          <xsd:enumeration value="Impact Assessment"/>
          <xsd:enumeration value="Implementation Plan"/>
          <xsd:enumeration value="Interview Notes"/>
          <xsd:enumeration value="Invoice"/>
          <xsd:enumeration value="Issue Register"/>
          <xsd:enumeration value="Itinerary"/>
          <xsd:enumeration value="Lessons Learned"/>
          <xsd:enumeration value="Manual"/>
          <xsd:enumeration value="Memo"/>
          <xsd:enumeration value="Minutes of Meeting"/>
          <xsd:enumeration value="Model"/>
          <xsd:enumeration value="Notes"/>
          <xsd:enumeration value="Org Chart"/>
          <xsd:enumeration value="Plan"/>
          <xsd:enumeration value="Policy"/>
          <xsd:enumeration value="Presentation"/>
          <xsd:enumeration value="Problem Statement"/>
          <xsd:enumeration value="Procedure"/>
          <xsd:enumeration value="Process Design"/>
          <xsd:enumeration value="Progress Report"/>
          <xsd:enumeration value="Proposal"/>
          <xsd:enumeration value="RACI"/>
          <xsd:enumeration value="Register"/>
          <xsd:enumeration value="Report"/>
          <xsd:enumeration value="Requirements"/>
          <xsd:enumeration value="Review"/>
          <xsd:enumeration value="Risk Register"/>
          <xsd:enumeration value="Schedule"/>
          <xsd:enumeration value="SLA (Service Level Agreement)"/>
          <xsd:enumeration value="Specification"/>
          <xsd:enumeration value="Standard"/>
          <xsd:enumeration value="Statement of Work"/>
          <xsd:enumeration value="Strategy"/>
          <xsd:enumeration value="Supporting Document"/>
          <xsd:enumeration value="Survey"/>
          <xsd:enumeration value="Technical Drawing"/>
          <xsd:enumeration value="Template"/>
          <xsd:enumeration value="Terms of Reference"/>
          <xsd:enumeration value="Training Plan"/>
          <xsd:enumeration value="Use Case"/>
          <xsd:enumeration value="Wireframe"/>
          <xsd:enumeration value="Workflow"/>
          <xsd:enumeration value="Working Document"/>
        </xsd:restriction>
      </xsd:simpleType>
    </xsd:element>
    <xsd:element name="Security_x0020_Classification" ma:index="17" ma:displayName="Security Classification" ma:default="IN CONFIDENCE" ma:description="What is the sensitivity of this document?" ma:format="Dropdown" ma:internalName="Security_x0020_Classification">
      <xsd:simpleType>
        <xsd:restriction base="dms:Choice">
          <xsd:enumeration value="PUBLIC"/>
          <xsd:enumeration value="IN CONFIDENCE"/>
          <xsd:enumeration value="SENSITIVE"/>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1f95069b-0517-448f-ad8a-5edd2fd38221" elementFormDefault="qualified">
    <xsd:import namespace="http://schemas.microsoft.com/office/2006/documentManagement/types"/>
    <xsd:import namespace="http://schemas.microsoft.com/office/infopath/2007/PartnerControls"/>
    <xsd:element name="TaxCatchAllLabel" ma:index="14" nillable="true" ma:displayName="Taxonomy Catch All Column1" ma:hidden="true" ma:list="{dacce892-8d54-4d56-a29a-83c43c6cb5bb}" ma:internalName="TaxCatchAllLabel" ma:readOnly="true" ma:showField="CatchAllDataLabel" ma:web="dc3431e2-2b9b-44e6-b078-2d2a336f0d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BC960-30B4-43EF-9A43-FBCEFED77BEF" elementFormDefault="qualified">
    <xsd:import namespace="http://schemas.microsoft.com/office/2006/documentManagement/types"/>
    <xsd:import namespace="http://schemas.microsoft.com/office/infopath/2007/PartnerControls"/>
    <xsd:element name="dc5d439274144cd782427430e554a41a" ma:index="19" nillable="true" ma:taxonomy="true" ma:internalName="dc5d439274144cd782427430e554a41a" ma:taxonomyFieldName="Function" ma:displayName="Function-Activity" ma:default="" ma:fieldId="{dc5d4392-7414-4cd7-8242-7430e554a41a}" ma:sspId="2ca6c86c-ba96-478e-a67e-645d2d4c5aff" ma:termSetId="03e9bb23-a4be-4bd2-9079-cdaf9eeec9a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a6d841-160f-4047-8865-335a430ca2d7" elementFormDefault="qualified">
    <xsd:import namespace="http://schemas.microsoft.com/office/2006/documentManagement/types"/>
    <xsd:import namespace="http://schemas.microsoft.com/office/infopath/2007/PartnerControls"/>
    <xsd:element name="Process" ma:index="20" nillable="true" ma:displayName="Process" ma:format="Dropdown" ma:internalName="Process">
      <xsd:simpleType>
        <xsd:union memberTypes="dms:Text">
          <xsd:simpleType>
            <xsd:restriction base="dms:Choice">
              <xsd:enumeration value="RFI from CC"/>
              <xsd:enumeration value="Submitted by Transpower"/>
              <xsd:enumeration value="Choice 3"/>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Document 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2F4538-7BF8-49EB-A8A6-41C79BE121BB}">
  <ds:schemaRefs>
    <ds:schemaRef ds:uri="ed230fa4-7750-4b7e-bf8e-118afa964ad9"/>
    <ds:schemaRef ds:uri="http://schemas.microsoft.com/sharepoint/v3"/>
    <ds:schemaRef ds:uri="74fa7ef7-6bb4-4118-b42c-163f1f11189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d09b04b-c448-408d-b1d4-c0058ac8627f"/>
    <ds:schemaRef ds:uri="http://purl.org/dc/elements/1.1/"/>
    <ds:schemaRef ds:uri="http://schemas.microsoft.com/office/2006/metadata/properties"/>
    <ds:schemaRef ds:uri="61c05965-9a64-48c8-b345-5e6794009ce9"/>
    <ds:schemaRef ds:uri="1f95069b-0517-448f-ad8a-5edd2fd38221"/>
    <ds:schemaRef ds:uri="http://www.w3.org/XML/1998/namespace"/>
    <ds:schemaRef ds:uri="http://purl.org/dc/dcmitype/"/>
    <ds:schemaRef ds:uri="dc3431e2-2b9b-44e6-b078-2d2a336f0d18"/>
    <ds:schemaRef ds:uri="http://schemas.microsoft.com/sharepoint/v3/fields"/>
    <ds:schemaRef ds:uri="D21BC960-30B4-43EF-9A43-FBCEFED77BEF"/>
    <ds:schemaRef ds:uri="b8a6d841-160f-4047-8865-335a430ca2d7"/>
  </ds:schemaRefs>
</ds:datastoreItem>
</file>

<file path=customXml/itemProps2.xml><?xml version="1.0" encoding="utf-8"?>
<ds:datastoreItem xmlns:ds="http://schemas.openxmlformats.org/officeDocument/2006/customXml" ds:itemID="{495637B8-87FF-4E9F-AD42-5DFC1FAE30A5}">
  <ds:schemaRefs>
    <ds:schemaRef ds:uri="http://schemas.microsoft.com/sharepoint/v3/contenttype/forms"/>
  </ds:schemaRefs>
</ds:datastoreItem>
</file>

<file path=customXml/itemProps3.xml><?xml version="1.0" encoding="utf-8"?>
<ds:datastoreItem xmlns:ds="http://schemas.openxmlformats.org/officeDocument/2006/customXml" ds:itemID="{B080FEE3-F422-45BF-80DD-671113A396ED}">
  <ds:schemaRefs>
    <ds:schemaRef ds:uri="http://schemas.microsoft.com/sharepoint/events"/>
  </ds:schemaRefs>
</ds:datastoreItem>
</file>

<file path=customXml/itemProps4.xml><?xml version="1.0" encoding="utf-8"?>
<ds:datastoreItem xmlns:ds="http://schemas.openxmlformats.org/officeDocument/2006/customXml" ds:itemID="{809E61C9-DC8D-4EDD-9DD8-31CF06B086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dc3431e2-2b9b-44e6-b078-2d2a336f0d18"/>
    <ds:schemaRef ds:uri="1f95069b-0517-448f-ad8a-5edd2fd38221"/>
    <ds:schemaRef ds:uri="D21BC960-30B4-43EF-9A43-FBCEFED77BEF"/>
    <ds:schemaRef ds:uri="b8a6d841-160f-4047-8865-335a430ca2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Description</vt:lpstr>
      <vt:lpstr>Output</vt:lpstr>
      <vt:lpstr>HVDC-CNI indicative allocations</vt:lpstr>
      <vt:lpstr>Indicative covered cost</vt:lpstr>
      <vt:lpstr>Gross AMD</vt:lpstr>
      <vt:lpstr>Intra-regional allocators</vt:lpstr>
      <vt:lpstr>WRK Ring indicative allocations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2022-11-09T02:26:29Z</dcterms:created>
  <dcterms:modified xsi:type="dcterms:W3CDTF">2023-03-02T20:06:25Z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504e64-2eb9-4143-98d1-ab3085e5d939_Enabled">
    <vt:lpwstr>true</vt:lpwstr>
  </property>
  <property fmtid="{D5CDD505-2E9C-101B-9397-08002B2CF9AE}" pid="3" name="MSIP_Label_ec504e64-2eb9-4143-98d1-ab3085e5d939_SetDate">
    <vt:lpwstr>2022-11-09T02:26:29Z</vt:lpwstr>
  </property>
  <property fmtid="{D5CDD505-2E9C-101B-9397-08002B2CF9AE}" pid="4" name="MSIP_Label_ec504e64-2eb9-4143-98d1-ab3085e5d939_Method">
    <vt:lpwstr>Standard</vt:lpwstr>
  </property>
  <property fmtid="{D5CDD505-2E9C-101B-9397-08002B2CF9AE}" pid="5" name="MSIP_Label_ec504e64-2eb9-4143-98d1-ab3085e5d939_Name">
    <vt:lpwstr>ec504e64-2eb9-4143-98d1-ab3085e5d939</vt:lpwstr>
  </property>
  <property fmtid="{D5CDD505-2E9C-101B-9397-08002B2CF9AE}" pid="6" name="MSIP_Label_ec504e64-2eb9-4143-98d1-ab3085e5d939_SiteId">
    <vt:lpwstr>cb644580-6519-46f6-a00f-5bac4352068f</vt:lpwstr>
  </property>
  <property fmtid="{D5CDD505-2E9C-101B-9397-08002B2CF9AE}" pid="7" name="MSIP_Label_ec504e64-2eb9-4143-98d1-ab3085e5d939_ActionId">
    <vt:lpwstr>32dbb6f8-472e-47ba-8d90-6f30c91bcbce</vt:lpwstr>
  </property>
  <property fmtid="{D5CDD505-2E9C-101B-9397-08002B2CF9AE}" pid="8" name="MSIP_Label_ec504e64-2eb9-4143-98d1-ab3085e5d939_ContentBits">
    <vt:lpwstr>0</vt:lpwstr>
  </property>
  <property fmtid="{D5CDD505-2E9C-101B-9397-08002B2CF9AE}" pid="9" name="ContentTypeId">
    <vt:lpwstr>0x01010066C5398AF69A584FA422843254C78D4300B989B3DEAAF58F4D865842ABB02A9735</vt:lpwstr>
  </property>
  <property fmtid="{D5CDD505-2E9C-101B-9397-08002B2CF9AE}" pid="10" name="Function">
    <vt:lpwstr/>
  </property>
  <property fmtid="{D5CDD505-2E9C-101B-9397-08002B2CF9AE}" pid="11" name="_dlc_policyId">
    <vt:lpwstr/>
  </property>
  <property fmtid="{D5CDD505-2E9C-101B-9397-08002B2CF9AE}" pid="12" name="ItemRetentionFormula">
    <vt:lpwstr/>
  </property>
  <property fmtid="{D5CDD505-2E9C-101B-9397-08002B2CF9AE}" pid="13" name="_dlc_DocIdItemGuid">
    <vt:lpwstr>84f27fb0-f1bc-4dcc-b02f-5cd5c60a7ce7</vt:lpwstr>
  </property>
  <property fmtid="{D5CDD505-2E9C-101B-9397-08002B2CF9AE}" pid="14" name="MediaServiceImageTags">
    <vt:lpwstr/>
  </property>
  <property fmtid="{D5CDD505-2E9C-101B-9397-08002B2CF9AE}" pid="15" name="SecurityClassification">
    <vt:lpwstr/>
  </property>
  <property fmtid="{D5CDD505-2E9C-101B-9397-08002B2CF9AE}" pid="16" name="BusinessFunctionL3">
    <vt:lpwstr/>
  </property>
  <property fmtid="{D5CDD505-2E9C-101B-9397-08002B2CF9AE}" pid="17" name="BusinessFunctionL1">
    <vt:lpwstr/>
  </property>
  <property fmtid="{D5CDD505-2E9C-101B-9397-08002B2CF9AE}" pid="18" name="BusinessFunctionL2">
    <vt:lpwstr/>
  </property>
</Properties>
</file>