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5865" yWindow="-180" windowWidth="9435" windowHeight="12030"/>
  </bookViews>
  <sheets>
    <sheet name="April 2013" sheetId="2" r:id="rId1"/>
  </sheets>
  <definedNames>
    <definedName name="_xlnm.Print_Area" localSheetId="0">'April 2013'!$A$8:$AP$156</definedName>
  </definedNames>
  <calcPr calcId="125725"/>
</workbook>
</file>

<file path=xl/calcChain.xml><?xml version="1.0" encoding="utf-8"?>
<calcChain xmlns="http://schemas.openxmlformats.org/spreadsheetml/2006/main">
  <c r="J58" i="2"/>
  <c r="A58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Y72"/>
  <c r="Y73"/>
  <c r="Y39"/>
  <c r="Y40"/>
  <c r="Y41"/>
  <c r="Y77" s="1"/>
  <c r="Y42"/>
  <c r="Y43"/>
  <c r="Y44"/>
  <c r="Y45"/>
  <c r="Y46"/>
  <c r="Y47"/>
  <c r="Y48"/>
  <c r="Y84" s="1"/>
  <c r="Y49"/>
  <c r="Y50"/>
  <c r="Y51"/>
  <c r="Y52"/>
  <c r="Y53"/>
  <c r="Y54"/>
  <c r="Y55"/>
  <c r="Y56"/>
  <c r="Y57"/>
  <c r="Y58"/>
  <c r="Y94"/>
  <c r="Y59"/>
  <c r="Y60"/>
  <c r="Y38"/>
  <c r="Y36"/>
  <c r="Y37"/>
  <c r="W58"/>
  <c r="W94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9"/>
  <c r="W60"/>
  <c r="W38"/>
  <c r="W74" s="1"/>
  <c r="W72"/>
  <c r="W73"/>
  <c r="W36"/>
  <c r="W37"/>
  <c r="J30"/>
  <c r="O95"/>
  <c r="O96"/>
  <c r="AW72"/>
  <c r="AW73"/>
  <c r="M124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95"/>
  <c r="AW60"/>
  <c r="AW96"/>
  <c r="AW38"/>
  <c r="AW36"/>
  <c r="AW37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38"/>
  <c r="O72"/>
  <c r="O73"/>
  <c r="O36"/>
  <c r="O37"/>
  <c r="AM72"/>
  <c r="AM73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95"/>
  <c r="AM60"/>
  <c r="AM96"/>
  <c r="AM38"/>
  <c r="AM36"/>
  <c r="AM37"/>
  <c r="AG72"/>
  <c r="AG73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95" s="1"/>
  <c r="AG60"/>
  <c r="AG96" s="1"/>
  <c r="AG38"/>
  <c r="AG74" s="1"/>
  <c r="AG98" s="1"/>
  <c r="AG36"/>
  <c r="AG37"/>
  <c r="L72"/>
  <c r="L73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96"/>
  <c r="L38"/>
  <c r="L36"/>
  <c r="L37"/>
  <c r="AK98"/>
  <c r="AD98"/>
  <c r="M72"/>
  <c r="N72"/>
  <c r="P72"/>
  <c r="Q72"/>
  <c r="R72"/>
  <c r="S72"/>
  <c r="T72"/>
  <c r="U72"/>
  <c r="V72"/>
  <c r="X72"/>
  <c r="Z72"/>
  <c r="AA72"/>
  <c r="AB72"/>
  <c r="AC72"/>
  <c r="AD72"/>
  <c r="AE72"/>
  <c r="AF72"/>
  <c r="AH72"/>
  <c r="AI72"/>
  <c r="AJ72"/>
  <c r="AK72"/>
  <c r="AL72"/>
  <c r="AN72"/>
  <c r="AO72"/>
  <c r="AP72"/>
  <c r="AQ72"/>
  <c r="AR72"/>
  <c r="AS72"/>
  <c r="AT72"/>
  <c r="AU72"/>
  <c r="AV72"/>
  <c r="M73"/>
  <c r="N73"/>
  <c r="P73"/>
  <c r="Q73"/>
  <c r="R73"/>
  <c r="S73"/>
  <c r="T73"/>
  <c r="U73"/>
  <c r="V73"/>
  <c r="X73"/>
  <c r="Z73"/>
  <c r="AA73"/>
  <c r="M119" s="1"/>
  <c r="AB73"/>
  <c r="AC73"/>
  <c r="M120"/>
  <c r="AD73"/>
  <c r="AE73"/>
  <c r="AF73"/>
  <c r="AH73"/>
  <c r="AI73"/>
  <c r="AJ73"/>
  <c r="AK73"/>
  <c r="AL73"/>
  <c r="AN73"/>
  <c r="AO73"/>
  <c r="AP73"/>
  <c r="AQ73"/>
  <c r="M114"/>
  <c r="AR73"/>
  <c r="AS73"/>
  <c r="AT73"/>
  <c r="AU73"/>
  <c r="AV73"/>
  <c r="M123"/>
  <c r="K73"/>
  <c r="K72"/>
  <c r="AN39"/>
  <c r="AO39"/>
  <c r="AN40"/>
  <c r="AO40"/>
  <c r="AN41"/>
  <c r="AO41"/>
  <c r="AN42"/>
  <c r="AO42"/>
  <c r="AN43"/>
  <c r="AO43"/>
  <c r="AN44"/>
  <c r="AO44"/>
  <c r="AN45"/>
  <c r="AO45"/>
  <c r="AN46"/>
  <c r="AO46"/>
  <c r="AN47"/>
  <c r="AO47"/>
  <c r="AN48"/>
  <c r="AO48"/>
  <c r="AN49"/>
  <c r="AO49"/>
  <c r="AN50"/>
  <c r="AO50"/>
  <c r="AN51"/>
  <c r="AO51"/>
  <c r="AN52"/>
  <c r="AO52"/>
  <c r="AN53"/>
  <c r="AO53"/>
  <c r="AN54"/>
  <c r="AO54"/>
  <c r="AN55"/>
  <c r="AO55"/>
  <c r="AN56"/>
  <c r="AO56"/>
  <c r="AN57"/>
  <c r="AO57"/>
  <c r="AN58"/>
  <c r="AO58"/>
  <c r="AN59"/>
  <c r="AO59"/>
  <c r="AN60"/>
  <c r="AO60"/>
  <c r="AO96" s="1"/>
  <c r="AO38"/>
  <c r="AL60"/>
  <c r="AL96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38"/>
  <c r="U38"/>
  <c r="U74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96" s="1"/>
  <c r="S38"/>
  <c r="M36"/>
  <c r="N36"/>
  <c r="P36"/>
  <c r="Q36"/>
  <c r="R36"/>
  <c r="S36"/>
  <c r="T36"/>
  <c r="U36"/>
  <c r="V36"/>
  <c r="X36"/>
  <c r="Z36"/>
  <c r="AA36"/>
  <c r="AB36"/>
  <c r="AC36"/>
  <c r="AD36"/>
  <c r="AE36"/>
  <c r="AF36"/>
  <c r="AH36"/>
  <c r="AI36"/>
  <c r="AJ36"/>
  <c r="AK36"/>
  <c r="AL36"/>
  <c r="AN36"/>
  <c r="AO36"/>
  <c r="AP36"/>
  <c r="AQ36"/>
  <c r="AR36"/>
  <c r="AS36"/>
  <c r="AT36"/>
  <c r="AU36"/>
  <c r="AV36"/>
  <c r="M37"/>
  <c r="N37"/>
  <c r="P37"/>
  <c r="Q37"/>
  <c r="R37"/>
  <c r="S37"/>
  <c r="T37"/>
  <c r="U37"/>
  <c r="V37"/>
  <c r="X37"/>
  <c r="Z37"/>
  <c r="AA37"/>
  <c r="AB37"/>
  <c r="AC37"/>
  <c r="AD37"/>
  <c r="AE37"/>
  <c r="AF37"/>
  <c r="AH37"/>
  <c r="AI37"/>
  <c r="AJ37"/>
  <c r="AK37"/>
  <c r="AL37"/>
  <c r="AN37"/>
  <c r="AO37"/>
  <c r="AP37"/>
  <c r="AQ37"/>
  <c r="AR37"/>
  <c r="AS37"/>
  <c r="AT37"/>
  <c r="AU37"/>
  <c r="AV37"/>
  <c r="K37"/>
  <c r="K36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38"/>
  <c r="C37"/>
  <c r="D37"/>
  <c r="E37"/>
  <c r="F37"/>
  <c r="G37"/>
  <c r="H37"/>
  <c r="C36"/>
  <c r="D36"/>
  <c r="E36"/>
  <c r="F36"/>
  <c r="G36"/>
  <c r="H36"/>
  <c r="AU40"/>
  <c r="AU48"/>
  <c r="AU56"/>
  <c r="AS45"/>
  <c r="AS53"/>
  <c r="AS38"/>
  <c r="AH43"/>
  <c r="AH51"/>
  <c r="AH38"/>
  <c r="AE41"/>
  <c r="AA47"/>
  <c r="AA40"/>
  <c r="X51"/>
  <c r="X38"/>
  <c r="T45"/>
  <c r="Q53"/>
  <c r="N47"/>
  <c r="K45"/>
  <c r="G45"/>
  <c r="Y81" s="1"/>
  <c r="G38"/>
  <c r="Y74" s="1"/>
  <c r="F40"/>
  <c r="E41"/>
  <c r="W77" s="1"/>
  <c r="E49"/>
  <c r="E53"/>
  <c r="D48"/>
  <c r="C47"/>
  <c r="C51"/>
  <c r="C57"/>
  <c r="C38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AV60"/>
  <c r="AV59"/>
  <c r="AU60"/>
  <c r="AT60"/>
  <c r="AS60"/>
  <c r="AI60"/>
  <c r="AH60"/>
  <c r="AH96"/>
  <c r="AD60"/>
  <c r="N60"/>
  <c r="N96" s="1"/>
  <c r="J38"/>
  <c r="J10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38"/>
  <c r="AU42"/>
  <c r="AU44"/>
  <c r="AU46"/>
  <c r="AU50"/>
  <c r="AU52"/>
  <c r="AU54"/>
  <c r="AU58"/>
  <c r="AT39"/>
  <c r="AT41"/>
  <c r="AT43"/>
  <c r="AT45"/>
  <c r="AT47"/>
  <c r="AT49"/>
  <c r="AT51"/>
  <c r="AT53"/>
  <c r="AT55"/>
  <c r="AT57"/>
  <c r="AT38"/>
  <c r="AS39"/>
  <c r="AS41"/>
  <c r="AS43"/>
  <c r="AS47"/>
  <c r="AS49"/>
  <c r="AS51"/>
  <c r="AS55"/>
  <c r="AS57"/>
  <c r="AR40"/>
  <c r="AR42"/>
  <c r="AR44"/>
  <c r="AR46"/>
  <c r="AR48"/>
  <c r="AR50"/>
  <c r="AR52"/>
  <c r="AR54"/>
  <c r="AR56"/>
  <c r="AR58"/>
  <c r="AJ39"/>
  <c r="AJ41"/>
  <c r="AJ47"/>
  <c r="AJ49"/>
  <c r="AJ55"/>
  <c r="AJ57"/>
  <c r="AI42"/>
  <c r="AI58"/>
  <c r="AH39"/>
  <c r="AH41"/>
  <c r="AH45"/>
  <c r="AH47"/>
  <c r="AH49"/>
  <c r="AH53"/>
  <c r="AH55"/>
  <c r="AH57"/>
  <c r="AE38"/>
  <c r="AD46"/>
  <c r="AD54"/>
  <c r="AC45"/>
  <c r="AC49"/>
  <c r="AC53"/>
  <c r="AC57"/>
  <c r="AB52"/>
  <c r="AB57"/>
  <c r="X39"/>
  <c r="X43"/>
  <c r="X47"/>
  <c r="X55"/>
  <c r="X57"/>
  <c r="T41"/>
  <c r="T49"/>
  <c r="T53"/>
  <c r="T57"/>
  <c r="R56"/>
  <c r="Q41"/>
  <c r="Q45"/>
  <c r="Q49"/>
  <c r="Q55"/>
  <c r="N39"/>
  <c r="N45"/>
  <c r="N53"/>
  <c r="N55"/>
  <c r="K41"/>
  <c r="K49"/>
  <c r="K53"/>
  <c r="K57"/>
  <c r="G41"/>
  <c r="G49"/>
  <c r="G53"/>
  <c r="Y89" s="1"/>
  <c r="G57"/>
  <c r="Y93" s="1"/>
  <c r="F46"/>
  <c r="F48"/>
  <c r="F54"/>
  <c r="E45"/>
  <c r="W81" s="1"/>
  <c r="D40"/>
  <c r="D42"/>
  <c r="D46"/>
  <c r="D54"/>
  <c r="D56"/>
  <c r="C41"/>
  <c r="C55"/>
  <c r="AU39"/>
  <c r="AU41"/>
  <c r="AU43"/>
  <c r="AU45"/>
  <c r="AU47"/>
  <c r="AU49"/>
  <c r="AU51"/>
  <c r="AU53"/>
  <c r="AU55"/>
  <c r="AU57"/>
  <c r="AU59"/>
  <c r="AU38"/>
  <c r="AT40"/>
  <c r="AT42"/>
  <c r="AT44"/>
  <c r="AT46"/>
  <c r="AT48"/>
  <c r="AT50"/>
  <c r="AT52"/>
  <c r="AT54"/>
  <c r="AT56"/>
  <c r="AT58"/>
  <c r="AT59"/>
  <c r="AS40"/>
  <c r="AS42"/>
  <c r="AS44"/>
  <c r="AS46"/>
  <c r="AS48"/>
  <c r="AS50"/>
  <c r="AS52"/>
  <c r="AS54"/>
  <c r="AS56"/>
  <c r="AS58"/>
  <c r="AS59"/>
  <c r="AR39"/>
  <c r="AR41"/>
  <c r="AR43"/>
  <c r="AR45"/>
  <c r="AR47"/>
  <c r="AR49"/>
  <c r="AR51"/>
  <c r="AR53"/>
  <c r="AR55"/>
  <c r="AR57"/>
  <c r="AR59"/>
  <c r="AH40"/>
  <c r="AH42"/>
  <c r="AH44"/>
  <c r="AH46"/>
  <c r="AH48"/>
  <c r="AH50"/>
  <c r="AH52"/>
  <c r="AH54"/>
  <c r="AH56"/>
  <c r="AH58"/>
  <c r="AH94" s="1"/>
  <c r="AH59"/>
  <c r="AQ42"/>
  <c r="AQ44"/>
  <c r="AQ46"/>
  <c r="AQ48"/>
  <c r="AQ52"/>
  <c r="AQ54"/>
  <c r="AQ58"/>
  <c r="AK39"/>
  <c r="AK41"/>
  <c r="AK55"/>
  <c r="AK57"/>
  <c r="AJ40"/>
  <c r="AJ43"/>
  <c r="AJ44"/>
  <c r="AJ45"/>
  <c r="AJ48"/>
  <c r="AJ51"/>
  <c r="AJ52"/>
  <c r="AJ53"/>
  <c r="AJ56"/>
  <c r="AJ59"/>
  <c r="AJ38"/>
  <c r="AI39"/>
  <c r="AI41"/>
  <c r="AI43"/>
  <c r="AI45"/>
  <c r="AI47"/>
  <c r="AI49"/>
  <c r="AI50"/>
  <c r="AI51"/>
  <c r="AI53"/>
  <c r="AI55"/>
  <c r="AI57"/>
  <c r="AI59"/>
  <c r="AF43"/>
  <c r="AF45"/>
  <c r="AF47"/>
  <c r="AF49"/>
  <c r="AF50"/>
  <c r="AF51"/>
  <c r="AF53"/>
  <c r="AF55"/>
  <c r="AF56"/>
  <c r="AF57"/>
  <c r="AF59"/>
  <c r="AE39"/>
  <c r="AE58"/>
  <c r="AD39"/>
  <c r="AD41"/>
  <c r="AD42"/>
  <c r="AD43"/>
  <c r="AD45"/>
  <c r="AD47"/>
  <c r="AD49"/>
  <c r="AD50"/>
  <c r="AD51"/>
  <c r="AD53"/>
  <c r="AD55"/>
  <c r="AD57"/>
  <c r="AD58"/>
  <c r="AD59"/>
  <c r="AC43"/>
  <c r="AC47"/>
  <c r="AC51"/>
  <c r="AC55"/>
  <c r="AC59"/>
  <c r="AC38"/>
  <c r="AB39"/>
  <c r="AB41"/>
  <c r="AB55"/>
  <c r="AA43"/>
  <c r="AA45"/>
  <c r="AA48"/>
  <c r="AA49"/>
  <c r="AA51"/>
  <c r="AA53"/>
  <c r="AA55"/>
  <c r="AA56"/>
  <c r="AA92" s="1"/>
  <c r="AA57"/>
  <c r="AA58"/>
  <c r="AA59"/>
  <c r="AA38"/>
  <c r="AA74"/>
  <c r="Z39"/>
  <c r="Z45"/>
  <c r="Z49"/>
  <c r="Z53"/>
  <c r="Z55"/>
  <c r="Z57"/>
  <c r="Z59"/>
  <c r="X41"/>
  <c r="X45"/>
  <c r="X49"/>
  <c r="X53"/>
  <c r="X56"/>
  <c r="X59"/>
  <c r="U39"/>
  <c r="U75" s="1"/>
  <c r="U40"/>
  <c r="U76" s="1"/>
  <c r="U45"/>
  <c r="U81" s="1"/>
  <c r="U46"/>
  <c r="U82" s="1"/>
  <c r="U47"/>
  <c r="U83" s="1"/>
  <c r="U48"/>
  <c r="U84" s="1"/>
  <c r="U49"/>
  <c r="U85" s="1"/>
  <c r="U51"/>
  <c r="U87" s="1"/>
  <c r="U53"/>
  <c r="U89" s="1"/>
  <c r="U54"/>
  <c r="U90" s="1"/>
  <c r="U55"/>
  <c r="U91" s="1"/>
  <c r="U56"/>
  <c r="U92" s="1"/>
  <c r="U57"/>
  <c r="U93" s="1"/>
  <c r="U58"/>
  <c r="U94" s="1"/>
  <c r="U59"/>
  <c r="U95" s="1"/>
  <c r="V41"/>
  <c r="V43"/>
  <c r="V47"/>
  <c r="V49"/>
  <c r="V51"/>
  <c r="V52"/>
  <c r="V53"/>
  <c r="V55"/>
  <c r="V57"/>
  <c r="V58"/>
  <c r="V59"/>
  <c r="V38"/>
  <c r="T39"/>
  <c r="T43"/>
  <c r="T47"/>
  <c r="T51"/>
  <c r="T55"/>
  <c r="T59"/>
  <c r="R39"/>
  <c r="R41"/>
  <c r="R47"/>
  <c r="R48"/>
  <c r="R49"/>
  <c r="R51"/>
  <c r="R53"/>
  <c r="R55"/>
  <c r="R57"/>
  <c r="R59"/>
  <c r="Q39"/>
  <c r="Q43"/>
  <c r="Q47"/>
  <c r="Q51"/>
  <c r="Q54"/>
  <c r="Q57"/>
  <c r="Q58"/>
  <c r="Q94" s="1"/>
  <c r="Q59"/>
  <c r="P41"/>
  <c r="P43"/>
  <c r="P49"/>
  <c r="P53"/>
  <c r="P55"/>
  <c r="P56"/>
  <c r="P57"/>
  <c r="P59"/>
  <c r="N41"/>
  <c r="N42"/>
  <c r="N43"/>
  <c r="N46"/>
  <c r="N49"/>
  <c r="N50"/>
  <c r="N51"/>
  <c r="N54"/>
  <c r="N57"/>
  <c r="N58"/>
  <c r="N59"/>
  <c r="M39"/>
  <c r="M41"/>
  <c r="M45"/>
  <c r="M81" s="1"/>
  <c r="M47"/>
  <c r="M49"/>
  <c r="M51"/>
  <c r="M53"/>
  <c r="M55"/>
  <c r="M57"/>
  <c r="M58"/>
  <c r="M59"/>
  <c r="K39"/>
  <c r="K43"/>
  <c r="K47"/>
  <c r="K51"/>
  <c r="K55"/>
  <c r="K59"/>
  <c r="G39"/>
  <c r="Y75"/>
  <c r="G43"/>
  <c r="Y79"/>
  <c r="G47"/>
  <c r="Y83"/>
  <c r="G51"/>
  <c r="Y87" s="1"/>
  <c r="G55"/>
  <c r="Y91" s="1"/>
  <c r="G59"/>
  <c r="F39"/>
  <c r="F41"/>
  <c r="AO77"/>
  <c r="F42"/>
  <c r="F43"/>
  <c r="F45"/>
  <c r="O81"/>
  <c r="F47"/>
  <c r="F49"/>
  <c r="F50"/>
  <c r="F51"/>
  <c r="F53"/>
  <c r="W89" s="1"/>
  <c r="O89"/>
  <c r="F55"/>
  <c r="F57"/>
  <c r="AO93" s="1"/>
  <c r="AO98" s="1"/>
  <c r="F58"/>
  <c r="F59"/>
  <c r="E39"/>
  <c r="W75" s="1"/>
  <c r="E43"/>
  <c r="W79" s="1"/>
  <c r="E47"/>
  <c r="W83" s="1"/>
  <c r="E51"/>
  <c r="W87"/>
  <c r="E55"/>
  <c r="AM91"/>
  <c r="E56"/>
  <c r="E57"/>
  <c r="E59"/>
  <c r="E38"/>
  <c r="D39"/>
  <c r="D41"/>
  <c r="D43"/>
  <c r="AM79" s="1"/>
  <c r="AM98" s="1"/>
  <c r="D45"/>
  <c r="D47"/>
  <c r="D49"/>
  <c r="AM85"/>
  <c r="D50"/>
  <c r="D51"/>
  <c r="D53"/>
  <c r="AM89"/>
  <c r="D55"/>
  <c r="D57"/>
  <c r="D58"/>
  <c r="D59"/>
  <c r="C39"/>
  <c r="C43"/>
  <c r="C44"/>
  <c r="C45"/>
  <c r="C49"/>
  <c r="C52"/>
  <c r="C53"/>
  <c r="C56"/>
  <c r="C59"/>
  <c r="AJ42"/>
  <c r="AJ78" s="1"/>
  <c r="AJ98" s="1"/>
  <c r="AJ46"/>
  <c r="AJ50"/>
  <c r="AJ54"/>
  <c r="AJ58"/>
  <c r="AI40"/>
  <c r="AI44"/>
  <c r="AI46"/>
  <c r="AI48"/>
  <c r="AI52"/>
  <c r="AI54"/>
  <c r="AI56"/>
  <c r="AI38"/>
  <c r="N40"/>
  <c r="N44"/>
  <c r="N48"/>
  <c r="N52"/>
  <c r="N56"/>
  <c r="N38"/>
  <c r="F56"/>
  <c r="W92" s="1"/>
  <c r="C58"/>
  <c r="E58"/>
  <c r="AG94"/>
  <c r="F44"/>
  <c r="F52"/>
  <c r="E40"/>
  <c r="W76" s="1"/>
  <c r="E42"/>
  <c r="W78" s="1"/>
  <c r="E44"/>
  <c r="W80" s="1"/>
  <c r="E46"/>
  <c r="W82" s="1"/>
  <c r="E48"/>
  <c r="W84" s="1"/>
  <c r="E50"/>
  <c r="W86"/>
  <c r="E52"/>
  <c r="W88"/>
  <c r="E54"/>
  <c r="W90"/>
  <c r="D44"/>
  <c r="D52"/>
  <c r="C40"/>
  <c r="AA76"/>
  <c r="C42"/>
  <c r="C46"/>
  <c r="C48"/>
  <c r="C50"/>
  <c r="C54"/>
  <c r="AD40"/>
  <c r="AD44"/>
  <c r="AD48"/>
  <c r="AD52"/>
  <c r="AD56"/>
  <c r="AD38"/>
  <c r="AQ60"/>
  <c r="AQ96" s="1"/>
  <c r="X54"/>
  <c r="X58"/>
  <c r="X60"/>
  <c r="X52"/>
  <c r="X50"/>
  <c r="X48"/>
  <c r="X46"/>
  <c r="X44"/>
  <c r="X42"/>
  <c r="X40"/>
  <c r="T40"/>
  <c r="T42"/>
  <c r="T44"/>
  <c r="T46"/>
  <c r="T48"/>
  <c r="T50"/>
  <c r="T52"/>
  <c r="T54"/>
  <c r="T56"/>
  <c r="T58"/>
  <c r="T60"/>
  <c r="T38"/>
  <c r="AQ39"/>
  <c r="AQ40"/>
  <c r="AQ41"/>
  <c r="AQ43"/>
  <c r="AQ45"/>
  <c r="AQ47"/>
  <c r="AQ49"/>
  <c r="AQ85" s="1"/>
  <c r="AQ50"/>
  <c r="AQ51"/>
  <c r="AQ53"/>
  <c r="AQ55"/>
  <c r="AQ56"/>
  <c r="AQ57"/>
  <c r="AQ59"/>
  <c r="AQ38"/>
  <c r="AR60"/>
  <c r="AR38"/>
  <c r="G60"/>
  <c r="F60"/>
  <c r="E60"/>
  <c r="D60"/>
  <c r="C60"/>
  <c r="G58"/>
  <c r="G56"/>
  <c r="Y92" s="1"/>
  <c r="G54"/>
  <c r="Y90" s="1"/>
  <c r="G52"/>
  <c r="Y88" s="1"/>
  <c r="G50"/>
  <c r="Y86" s="1"/>
  <c r="AJ86"/>
  <c r="G48"/>
  <c r="G46"/>
  <c r="Y82" s="1"/>
  <c r="G44"/>
  <c r="Y80" s="1"/>
  <c r="G42"/>
  <c r="Y78" s="1"/>
  <c r="G40"/>
  <c r="Y76" s="1"/>
  <c r="F38"/>
  <c r="X74" s="1"/>
  <c r="X98" s="1"/>
  <c r="D38"/>
  <c r="K74"/>
  <c r="K38"/>
  <c r="M38"/>
  <c r="P38"/>
  <c r="Q38"/>
  <c r="R38"/>
  <c r="Z38"/>
  <c r="AB38"/>
  <c r="AF38"/>
  <c r="AK38"/>
  <c r="AN38"/>
  <c r="AP38"/>
  <c r="J74"/>
  <c r="A38"/>
  <c r="R40"/>
  <c r="R42"/>
  <c r="R43"/>
  <c r="R44"/>
  <c r="R45"/>
  <c r="R46"/>
  <c r="R50"/>
  <c r="R52"/>
  <c r="R54"/>
  <c r="R58"/>
  <c r="R60"/>
  <c r="R96" s="1"/>
  <c r="AP60"/>
  <c r="AP96" s="1"/>
  <c r="AK60"/>
  <c r="AJ60"/>
  <c r="AJ96"/>
  <c r="AF60"/>
  <c r="AE60"/>
  <c r="AE96" s="1"/>
  <c r="AC60"/>
  <c r="AC96" s="1"/>
  <c r="AB60"/>
  <c r="AA60"/>
  <c r="AA96"/>
  <c r="Z60"/>
  <c r="Z96"/>
  <c r="V60"/>
  <c r="V96"/>
  <c r="U60"/>
  <c r="Q60"/>
  <c r="Q96" s="1"/>
  <c r="P60"/>
  <c r="P96" s="1"/>
  <c r="M60"/>
  <c r="M96" s="1"/>
  <c r="K60"/>
  <c r="AP59"/>
  <c r="AK59"/>
  <c r="AE59"/>
  <c r="AB59"/>
  <c r="AP58"/>
  <c r="AK58"/>
  <c r="AF58"/>
  <c r="AF94"/>
  <c r="AC58"/>
  <c r="AB58"/>
  <c r="AB94" s="1"/>
  <c r="Z58"/>
  <c r="P58"/>
  <c r="P94"/>
  <c r="K58"/>
  <c r="K94"/>
  <c r="AP57"/>
  <c r="AE57"/>
  <c r="AP56"/>
  <c r="AK56"/>
  <c r="AE56"/>
  <c r="AC56"/>
  <c r="AB56"/>
  <c r="Z56"/>
  <c r="Z92" s="1"/>
  <c r="V56"/>
  <c r="V92" s="1"/>
  <c r="Q56"/>
  <c r="M56"/>
  <c r="K56"/>
  <c r="K92" s="1"/>
  <c r="K98" s="1"/>
  <c r="AP55"/>
  <c r="AE55"/>
  <c r="AP54"/>
  <c r="AK54"/>
  <c r="AF54"/>
  <c r="AE54"/>
  <c r="AC54"/>
  <c r="AB54"/>
  <c r="AB90"/>
  <c r="AA54"/>
  <c r="Z54"/>
  <c r="V54"/>
  <c r="P54"/>
  <c r="M54"/>
  <c r="K54"/>
  <c r="AP53"/>
  <c r="AK53"/>
  <c r="AE53"/>
  <c r="AE89"/>
  <c r="AB53"/>
  <c r="AP52"/>
  <c r="AK52"/>
  <c r="AF52"/>
  <c r="AE52"/>
  <c r="AC52"/>
  <c r="AA52"/>
  <c r="Z52"/>
  <c r="U52"/>
  <c r="U88"/>
  <c r="Q52"/>
  <c r="P52"/>
  <c r="M52"/>
  <c r="K52"/>
  <c r="AP51"/>
  <c r="AK51"/>
  <c r="AE51"/>
  <c r="AB51"/>
  <c r="Z51"/>
  <c r="P51"/>
  <c r="P87" s="1"/>
  <c r="AP50"/>
  <c r="AN86"/>
  <c r="AK50"/>
  <c r="AE50"/>
  <c r="AC50"/>
  <c r="AB50"/>
  <c r="AA50"/>
  <c r="Z50"/>
  <c r="V50"/>
  <c r="U50"/>
  <c r="U86"/>
  <c r="Q50"/>
  <c r="P50"/>
  <c r="M50"/>
  <c r="M86"/>
  <c r="K50"/>
  <c r="AP49"/>
  <c r="AK49"/>
  <c r="AE49"/>
  <c r="AE85" s="1"/>
  <c r="AB49"/>
  <c r="AP48"/>
  <c r="AK48"/>
  <c r="AF48"/>
  <c r="AE48"/>
  <c r="AE84" s="1"/>
  <c r="AC48"/>
  <c r="AB48"/>
  <c r="AB84"/>
  <c r="Z48"/>
  <c r="Z84" s="1"/>
  <c r="V48"/>
  <c r="V84" s="1"/>
  <c r="Q48"/>
  <c r="P48"/>
  <c r="M48"/>
  <c r="K48"/>
  <c r="AP47"/>
  <c r="AK47"/>
  <c r="AE47"/>
  <c r="AE83" s="1"/>
  <c r="AB47"/>
  <c r="Z47"/>
  <c r="Z83"/>
  <c r="P47"/>
  <c r="P83"/>
  <c r="AP46"/>
  <c r="AK46"/>
  <c r="AF46"/>
  <c r="AE46"/>
  <c r="AC46"/>
  <c r="AC82"/>
  <c r="AB46"/>
  <c r="AA46"/>
  <c r="Z46"/>
  <c r="V46"/>
  <c r="V82" s="1"/>
  <c r="Q46"/>
  <c r="P46"/>
  <c r="M46"/>
  <c r="K46"/>
  <c r="K82"/>
  <c r="AP45"/>
  <c r="AK45"/>
  <c r="AE45"/>
  <c r="AE81"/>
  <c r="AB45"/>
  <c r="V45"/>
  <c r="P45"/>
  <c r="AP44"/>
  <c r="AK44"/>
  <c r="AF44"/>
  <c r="AE44"/>
  <c r="AC44"/>
  <c r="AB44"/>
  <c r="AA44"/>
  <c r="AA80" s="1"/>
  <c r="Z44"/>
  <c r="V44"/>
  <c r="V80"/>
  <c r="U44"/>
  <c r="U80"/>
  <c r="Q44"/>
  <c r="P44"/>
  <c r="P80" s="1"/>
  <c r="M44"/>
  <c r="M80" s="1"/>
  <c r="K44"/>
  <c r="AP43"/>
  <c r="AK43"/>
  <c r="AE43"/>
  <c r="AE79" s="1"/>
  <c r="AB43"/>
  <c r="Z43"/>
  <c r="U43"/>
  <c r="U79" s="1"/>
  <c r="M43"/>
  <c r="M79" s="1"/>
  <c r="AP42"/>
  <c r="AK42"/>
  <c r="AF42"/>
  <c r="AE42"/>
  <c r="AE78"/>
  <c r="AC42"/>
  <c r="AB42"/>
  <c r="AA42"/>
  <c r="AA78"/>
  <c r="Z42"/>
  <c r="Z78"/>
  <c r="V42"/>
  <c r="U42"/>
  <c r="U78" s="1"/>
  <c r="Q42"/>
  <c r="P42"/>
  <c r="P78"/>
  <c r="M42"/>
  <c r="K42"/>
  <c r="AP41"/>
  <c r="AF41"/>
  <c r="AF77" s="1"/>
  <c r="AC41"/>
  <c r="AC77" s="1"/>
  <c r="AA41"/>
  <c r="AA77" s="1"/>
  <c r="Z41"/>
  <c r="U41"/>
  <c r="U77"/>
  <c r="AP40"/>
  <c r="AK40"/>
  <c r="AF40"/>
  <c r="AE40"/>
  <c r="AE76" s="1"/>
  <c r="AE98" s="1"/>
  <c r="AC40"/>
  <c r="AC76" s="1"/>
  <c r="AB40"/>
  <c r="Z40"/>
  <c r="V40"/>
  <c r="Q40"/>
  <c r="Q76"/>
  <c r="P40"/>
  <c r="M40"/>
  <c r="K40"/>
  <c r="K76"/>
  <c r="AP39"/>
  <c r="AP75"/>
  <c r="AF39"/>
  <c r="AC39"/>
  <c r="AC75" s="1"/>
  <c r="AA39"/>
  <c r="AA75" s="1"/>
  <c r="AA98" s="1"/>
  <c r="N119" s="1"/>
  <c r="V39"/>
  <c r="V75" s="1"/>
  <c r="P39"/>
  <c r="AN96"/>
  <c r="AF96"/>
  <c r="K96"/>
  <c r="AB96"/>
  <c r="U96"/>
  <c r="R95"/>
  <c r="Z85"/>
  <c r="AI93"/>
  <c r="AS88"/>
  <c r="AB88"/>
  <c r="AC81"/>
  <c r="AI87"/>
  <c r="AJ83"/>
  <c r="AN81"/>
  <c r="AQ88"/>
  <c r="AS85"/>
  <c r="AS77"/>
  <c r="AT94"/>
  <c r="AU94"/>
  <c r="AU90"/>
  <c r="AU88"/>
  <c r="AU78"/>
  <c r="AI88"/>
  <c r="T89"/>
  <c r="AJ87"/>
  <c r="AU79"/>
  <c r="AS90"/>
  <c r="AS94"/>
  <c r="AV78"/>
  <c r="AQ86"/>
  <c r="AV94"/>
  <c r="AV86"/>
  <c r="AR94"/>
  <c r="AR90"/>
  <c r="AR88"/>
  <c r="AR80"/>
  <c r="AR78"/>
  <c r="AT81"/>
  <c r="AJ94"/>
  <c r="AE94"/>
  <c r="AR96"/>
  <c r="X96"/>
  <c r="AI96"/>
  <c r="AS96"/>
  <c r="AU96"/>
  <c r="AT96"/>
  <c r="AV96"/>
  <c r="Q87"/>
  <c r="V91"/>
  <c r="AR75"/>
  <c r="AH81"/>
  <c r="AH91"/>
  <c r="T96"/>
  <c r="R86"/>
  <c r="AA95"/>
  <c r="AA84"/>
  <c r="X87"/>
  <c r="AH79"/>
  <c r="AA93"/>
  <c r="V94"/>
  <c r="AA85"/>
  <c r="AH80"/>
  <c r="K81"/>
  <c r="Q91"/>
  <c r="AN84"/>
  <c r="K84"/>
  <c r="AT84"/>
  <c r="AH84"/>
  <c r="AQ84"/>
  <c r="R84"/>
  <c r="AU84"/>
  <c r="AV84"/>
  <c r="AR84"/>
  <c r="AU93"/>
  <c r="AV89"/>
  <c r="AR83"/>
  <c r="AN79"/>
  <c r="R78"/>
  <c r="AI81"/>
  <c r="X81"/>
  <c r="AN85"/>
  <c r="AT85"/>
  <c r="AF85"/>
  <c r="Q85"/>
  <c r="V85"/>
  <c r="M85"/>
  <c r="AV85"/>
  <c r="AN77"/>
  <c r="AQ77"/>
  <c r="K77"/>
  <c r="AE77"/>
  <c r="AV77"/>
  <c r="AT77"/>
  <c r="AU87"/>
  <c r="AR87"/>
  <c r="AB87"/>
  <c r="AS87"/>
  <c r="AQ75"/>
  <c r="AE86"/>
  <c r="AC94"/>
  <c r="X76"/>
  <c r="T94"/>
  <c r="X88"/>
  <c r="AR86"/>
  <c r="N74"/>
  <c r="N92"/>
  <c r="M94"/>
  <c r="N85"/>
  <c r="AF81"/>
  <c r="AI76"/>
  <c r="AA88"/>
  <c r="AI90"/>
  <c r="AB81"/>
  <c r="Q90"/>
  <c r="Q75"/>
  <c r="Z93"/>
  <c r="AA94"/>
  <c r="AC87"/>
  <c r="AF87"/>
  <c r="AI77"/>
  <c r="AH88"/>
  <c r="AR93"/>
  <c r="AR85"/>
  <c r="AR77"/>
  <c r="AS84"/>
  <c r="AT82"/>
  <c r="X90"/>
  <c r="AH77"/>
  <c r="AS93"/>
  <c r="N80"/>
  <c r="AT89"/>
  <c r="AQ89"/>
  <c r="AA81"/>
  <c r="AJ76"/>
  <c r="AH89"/>
  <c r="AA83"/>
  <c r="AF83"/>
  <c r="AN80"/>
  <c r="AT80"/>
  <c r="AV80"/>
  <c r="AQ80"/>
  <c r="R80"/>
  <c r="AT75"/>
  <c r="AS75"/>
  <c r="AN75"/>
  <c r="N75"/>
  <c r="AE75"/>
  <c r="AO79"/>
  <c r="X79"/>
  <c r="AJ79"/>
  <c r="AI79"/>
  <c r="AN89"/>
  <c r="N83"/>
  <c r="AS89"/>
  <c r="T79"/>
  <c r="M75"/>
  <c r="AV92"/>
  <c r="X93"/>
  <c r="P82"/>
  <c r="AA82"/>
  <c r="AF82"/>
  <c r="AN88"/>
  <c r="AT88"/>
  <c r="AV88"/>
  <c r="AQ92"/>
  <c r="AF89"/>
  <c r="T93"/>
  <c r="AU92"/>
  <c r="AU75"/>
  <c r="Q80"/>
  <c r="AF80"/>
  <c r="AR76"/>
  <c r="AS95"/>
  <c r="M95"/>
  <c r="AQ95"/>
  <c r="N95"/>
  <c r="AB83"/>
  <c r="AU83"/>
  <c r="K79"/>
  <c r="V79"/>
  <c r="AC79"/>
  <c r="AV79"/>
  <c r="AT79"/>
  <c r="Q79"/>
  <c r="AB75"/>
  <c r="AU91"/>
  <c r="Z91"/>
  <c r="AR91"/>
  <c r="AS91"/>
  <c r="AA91"/>
  <c r="N82"/>
  <c r="AU82"/>
  <c r="AQ82"/>
  <c r="AS82"/>
  <c r="AV82"/>
  <c r="AN82"/>
  <c r="R82"/>
  <c r="AJ89"/>
  <c r="X89"/>
  <c r="AJ93"/>
  <c r="AR82"/>
  <c r="AS83"/>
  <c r="AC80"/>
  <c r="K88"/>
  <c r="AE88"/>
  <c r="AP89"/>
  <c r="AC90"/>
  <c r="AP90"/>
  <c r="M92"/>
  <c r="AQ91"/>
  <c r="AL79"/>
  <c r="K87"/>
  <c r="AO89"/>
  <c r="AO83"/>
  <c r="AE80"/>
  <c r="M82"/>
  <c r="AE82"/>
  <c r="AP82"/>
  <c r="AF88"/>
  <c r="AH82"/>
  <c r="AF75"/>
  <c r="Q82"/>
  <c r="AB82"/>
  <c r="Z94"/>
  <c r="R94"/>
  <c r="AB89"/>
  <c r="Z90"/>
  <c r="AE91"/>
  <c r="AQ79"/>
  <c r="X94"/>
  <c r="AQ87"/>
  <c r="AQ81"/>
  <c r="V95"/>
  <c r="AR89"/>
  <c r="AH83"/>
  <c r="AL75"/>
  <c r="M118"/>
  <c r="AL91"/>
  <c r="AO87"/>
  <c r="AL86"/>
  <c r="AL90"/>
  <c r="S88"/>
  <c r="S94"/>
  <c r="AL82"/>
  <c r="S90"/>
  <c r="S76"/>
  <c r="AL92"/>
  <c r="AL88"/>
  <c r="AL84"/>
  <c r="AL80"/>
  <c r="AL76"/>
  <c r="AO88"/>
  <c r="AO76"/>
  <c r="M122"/>
  <c r="P90"/>
  <c r="AL94"/>
  <c r="S91"/>
  <c r="S87"/>
  <c r="S79"/>
  <c r="AP87"/>
  <c r="AS86"/>
  <c r="AP86"/>
  <c r="AB86"/>
  <c r="Z86"/>
  <c r="P86"/>
  <c r="AO95"/>
  <c r="X95"/>
  <c r="AI95"/>
  <c r="AJ95"/>
  <c r="AB74"/>
  <c r="AB98" s="1"/>
  <c r="AR74"/>
  <c r="P74"/>
  <c r="AT87"/>
  <c r="AS74"/>
  <c r="E63"/>
  <c r="AH95"/>
  <c r="AA89"/>
  <c r="T95"/>
  <c r="AT90"/>
  <c r="AH90"/>
  <c r="AN90"/>
  <c r="AV90"/>
  <c r="R90"/>
  <c r="AE90"/>
  <c r="K90"/>
  <c r="N90"/>
  <c r="AQ90"/>
  <c r="AO91"/>
  <c r="AI91"/>
  <c r="T91"/>
  <c r="X91"/>
  <c r="AJ91"/>
  <c r="X86"/>
  <c r="AO81"/>
  <c r="AJ75"/>
  <c r="X83"/>
  <c r="AH92"/>
  <c r="AC92"/>
  <c r="R92"/>
  <c r="AE92"/>
  <c r="AN92"/>
  <c r="Q92"/>
  <c r="AT92"/>
  <c r="AH76"/>
  <c r="V76"/>
  <c r="AF76"/>
  <c r="M76"/>
  <c r="N76"/>
  <c r="N98" s="1"/>
  <c r="K101" s="1"/>
  <c r="N115" s="1"/>
  <c r="AT76"/>
  <c r="R76"/>
  <c r="AV76"/>
  <c r="AN76"/>
  <c r="AQ76"/>
  <c r="S82"/>
  <c r="X82"/>
  <c r="AO82"/>
  <c r="AJ82"/>
  <c r="X77"/>
  <c r="AJ77"/>
  <c r="T77"/>
  <c r="R74"/>
  <c r="R98" s="1"/>
  <c r="AF74"/>
  <c r="AF98" s="1"/>
  <c r="AD101" s="1"/>
  <c r="N121" s="1"/>
  <c r="AT74"/>
  <c r="V74"/>
  <c r="V98" s="1"/>
  <c r="AQ74"/>
  <c r="AQ98" s="1"/>
  <c r="N114" s="1"/>
  <c r="AN74"/>
  <c r="AB76"/>
  <c r="P76"/>
  <c r="AS76"/>
  <c r="AP76"/>
  <c r="Z76"/>
  <c r="S95"/>
  <c r="AH74"/>
  <c r="X80"/>
  <c r="AI80"/>
  <c r="AJ92"/>
  <c r="AS92"/>
  <c r="P92"/>
  <c r="AP92"/>
  <c r="AB92"/>
  <c r="AR92"/>
  <c r="AP81"/>
  <c r="AS81"/>
  <c r="Z81"/>
  <c r="AR81"/>
  <c r="AL95"/>
  <c r="AR95"/>
  <c r="Z95"/>
  <c r="AE95"/>
  <c r="Q95"/>
  <c r="AF95"/>
  <c r="AP95"/>
  <c r="AU95"/>
  <c r="AT95"/>
  <c r="AV95"/>
  <c r="AC95"/>
  <c r="AB95"/>
  <c r="P95"/>
  <c r="AN95"/>
  <c r="K95"/>
  <c r="AL89"/>
  <c r="P89"/>
  <c r="AL83"/>
  <c r="AP83"/>
  <c r="AT83"/>
  <c r="M83"/>
  <c r="AN83"/>
  <c r="AV83"/>
  <c r="AP77"/>
  <c r="AB77"/>
  <c r="AL77"/>
  <c r="Z77"/>
  <c r="AO80"/>
  <c r="AP74"/>
  <c r="V87"/>
  <c r="AE87"/>
  <c r="M87"/>
  <c r="AN87"/>
  <c r="R87"/>
  <c r="Z74"/>
  <c r="Z98" s="1"/>
  <c r="N118" s="1"/>
  <c r="X92"/>
  <c r="AF78"/>
  <c r="AC78"/>
  <c r="M78"/>
  <c r="AQ78"/>
  <c r="AH78"/>
  <c r="AL87"/>
  <c r="AL78"/>
  <c r="AO92"/>
  <c r="T74"/>
  <c r="S93"/>
  <c r="S89"/>
  <c r="S77"/>
  <c r="AO94"/>
  <c r="AO90"/>
  <c r="L94"/>
  <c r="L90"/>
  <c r="L82"/>
  <c r="L89"/>
  <c r="L85"/>
  <c r="AP94"/>
  <c r="AN94"/>
  <c r="L95"/>
  <c r="L92"/>
  <c r="L84"/>
  <c r="L80"/>
  <c r="L76"/>
  <c r="AV81"/>
  <c r="AI92"/>
  <c r="Z75"/>
  <c r="AQ94"/>
  <c r="AM88"/>
  <c r="AU85"/>
  <c r="AI94"/>
  <c r="AU86"/>
  <c r="AQ83"/>
  <c r="AM83"/>
  <c r="AM75"/>
  <c r="N94"/>
  <c r="K80"/>
  <c r="M74"/>
  <c r="M98" s="1"/>
  <c r="K102" s="1"/>
  <c r="AP84"/>
  <c r="AA90"/>
  <c r="AM86"/>
  <c r="AM78"/>
  <c r="AM92"/>
  <c r="AM76"/>
  <c r="AM84"/>
  <c r="AM80"/>
  <c r="AM90"/>
  <c r="AM87"/>
  <c r="AM82"/>
  <c r="N91"/>
  <c r="AC91"/>
  <c r="AT78"/>
  <c r="AS79"/>
  <c r="AN91"/>
  <c r="Z80"/>
  <c r="AB80"/>
  <c r="AB78"/>
  <c r="AT91"/>
  <c r="AV91"/>
  <c r="R91"/>
  <c r="AS78"/>
  <c r="AN78"/>
  <c r="AB79"/>
  <c r="AP79"/>
  <c r="AP91"/>
  <c r="AR79"/>
  <c r="AF91"/>
  <c r="AS80"/>
  <c r="AP78"/>
  <c r="AP98" s="1"/>
  <c r="AP80"/>
  <c r="L91"/>
  <c r="L74"/>
  <c r="Z88"/>
  <c r="R81"/>
  <c r="L87"/>
  <c r="L79"/>
  <c r="AL74"/>
  <c r="AM94"/>
  <c r="AM81"/>
  <c r="AM77"/>
  <c r="AW94"/>
  <c r="O94"/>
  <c r="M84"/>
  <c r="AF84"/>
  <c r="V86"/>
  <c r="AC86"/>
  <c r="M90"/>
  <c r="AF90"/>
  <c r="AP93"/>
  <c r="R79"/>
  <c r="Q74"/>
  <c r="Q98" s="1"/>
  <c r="P103" s="1"/>
  <c r="AM74"/>
  <c r="AJ88"/>
  <c r="Q84"/>
  <c r="AC84"/>
  <c r="N84"/>
  <c r="Z79"/>
  <c r="AA86"/>
  <c r="Z87"/>
  <c r="AC88"/>
  <c r="AP88"/>
  <c r="V90"/>
  <c r="AG86"/>
  <c r="N77"/>
  <c r="AI82"/>
  <c r="AJ90"/>
  <c r="R85"/>
  <c r="AB91"/>
  <c r="AJ80"/>
  <c r="AT86"/>
  <c r="AV74"/>
  <c r="AV87"/>
  <c r="AV75"/>
  <c r="AG88"/>
  <c r="AG81"/>
  <c r="AG77"/>
  <c r="T90"/>
  <c r="T82"/>
  <c r="AG91"/>
  <c r="AG87"/>
  <c r="AG84"/>
  <c r="AG80"/>
  <c r="AG76"/>
  <c r="AU74"/>
  <c r="AU89"/>
  <c r="AU81"/>
  <c r="AC89"/>
  <c r="AU80"/>
  <c r="AU76"/>
  <c r="AG90"/>
  <c r="AG79"/>
  <c r="AG75"/>
  <c r="AW91"/>
  <c r="AW75"/>
  <c r="T80"/>
  <c r="AL81"/>
  <c r="AU77"/>
  <c r="Z89"/>
  <c r="AA87"/>
  <c r="AA79"/>
  <c r="AC74"/>
  <c r="AC98" s="1"/>
  <c r="N120" s="1"/>
  <c r="AC83"/>
  <c r="AF92"/>
  <c r="AF86"/>
  <c r="AF79"/>
  <c r="AI89"/>
  <c r="AI83"/>
  <c r="AJ81"/>
  <c r="AH86"/>
  <c r="AB93"/>
  <c r="AC85"/>
  <c r="AE74"/>
  <c r="AH85"/>
  <c r="AH98" s="1"/>
  <c r="AH75"/>
  <c r="AH87"/>
  <c r="AG89"/>
  <c r="AG82"/>
  <c r="AG78"/>
  <c r="AW74"/>
  <c r="AW98" s="1"/>
  <c r="N124" s="1"/>
  <c r="AW90"/>
  <c r="Q88"/>
  <c r="L75"/>
  <c r="T76"/>
  <c r="O78"/>
  <c r="L86"/>
  <c r="P77"/>
  <c r="V78"/>
  <c r="K85"/>
  <c r="N81"/>
  <c r="Q81"/>
  <c r="R89"/>
  <c r="S74"/>
  <c r="Q89"/>
  <c r="O76"/>
  <c r="P88"/>
  <c r="O92"/>
  <c r="C63"/>
  <c r="N86"/>
  <c r="K83"/>
  <c r="O87"/>
  <c r="S83"/>
  <c r="K91"/>
  <c r="K75"/>
  <c r="M91"/>
  <c r="N87"/>
  <c r="N79"/>
  <c r="P93"/>
  <c r="Q83"/>
  <c r="R75"/>
  <c r="T83"/>
  <c r="V89"/>
  <c r="V83"/>
  <c r="O91"/>
  <c r="O79"/>
  <c r="L77"/>
  <c r="L98" s="1"/>
  <c r="L78"/>
  <c r="L81"/>
  <c r="K86"/>
  <c r="T87"/>
  <c r="L88"/>
  <c r="T92"/>
  <c r="V88"/>
  <c r="Q77"/>
  <c r="R77"/>
  <c r="T81"/>
  <c r="P75"/>
  <c r="P98" s="1"/>
  <c r="O74"/>
  <c r="O77"/>
  <c r="P85"/>
  <c r="S92"/>
  <c r="S80"/>
  <c r="S81"/>
  <c r="D63"/>
  <c r="E68" s="1"/>
  <c r="N88"/>
  <c r="K89"/>
  <c r="M77"/>
  <c r="T88"/>
  <c r="P81"/>
  <c r="P84"/>
  <c r="M89"/>
  <c r="P79"/>
  <c r="O90"/>
  <c r="O75"/>
  <c r="AT98"/>
  <c r="N122"/>
  <c r="L83"/>
  <c r="Q78"/>
  <c r="N78"/>
  <c r="R83"/>
  <c r="M88"/>
  <c r="N89"/>
  <c r="R88"/>
  <c r="V77"/>
  <c r="K78"/>
  <c r="V81"/>
  <c r="Q86"/>
  <c r="S75"/>
  <c r="S98" s="1"/>
  <c r="P91"/>
  <c r="AJ74"/>
  <c r="H63"/>
  <c r="O88"/>
  <c r="T84"/>
  <c r="O84"/>
  <c r="O83"/>
  <c r="T78"/>
  <c r="AI75"/>
  <c r="T86"/>
  <c r="AI86"/>
  <c r="S78"/>
  <c r="O80"/>
  <c r="O82"/>
  <c r="O98"/>
  <c r="AO75"/>
  <c r="AO86"/>
  <c r="S86"/>
  <c r="X75"/>
  <c r="T75"/>
  <c r="T98"/>
  <c r="G63"/>
  <c r="AO74"/>
  <c r="O86"/>
  <c r="F63"/>
  <c r="E66" s="1"/>
  <c r="X78"/>
  <c r="AI84"/>
  <c r="S84"/>
  <c r="AJ84"/>
  <c r="AI78"/>
  <c r="AO84"/>
  <c r="AO78"/>
  <c r="X84"/>
  <c r="AI74"/>
  <c r="AI98"/>
  <c r="AW87"/>
  <c r="AW83"/>
  <c r="AW79"/>
  <c r="AW86"/>
  <c r="AW82"/>
  <c r="AW78"/>
  <c r="AG83"/>
  <c r="AW93"/>
  <c r="AW89"/>
  <c r="AW81"/>
  <c r="AW77"/>
  <c r="AG92"/>
  <c r="AW92"/>
  <c r="AW88"/>
  <c r="AW84"/>
  <c r="AW80"/>
  <c r="AW76"/>
  <c r="AN98"/>
  <c r="AK103" s="1"/>
  <c r="AP85"/>
  <c r="AL85"/>
  <c r="AS98"/>
  <c r="Z82"/>
  <c r="AB85"/>
  <c r="AR98"/>
  <c r="O93"/>
  <c r="AU98"/>
  <c r="AU103" s="1"/>
  <c r="AV98"/>
  <c r="N123" s="1"/>
  <c r="E67"/>
  <c r="AL98"/>
  <c r="W91"/>
  <c r="AH101" l="1"/>
  <c r="N112" s="1"/>
  <c r="AH102"/>
  <c r="AP102"/>
  <c r="AP103"/>
  <c r="AB103"/>
  <c r="AB102"/>
  <c r="AD103"/>
  <c r="AD102"/>
  <c r="K103"/>
  <c r="P101"/>
  <c r="N116" s="1"/>
  <c r="P102"/>
  <c r="AK101"/>
  <c r="N113" s="1"/>
  <c r="AK102"/>
  <c r="U98"/>
  <c r="Y98"/>
  <c r="W98"/>
  <c r="U102" s="1"/>
  <c r="U101" l="1"/>
  <c r="N117" s="1"/>
</calcChain>
</file>

<file path=xl/sharedStrings.xml><?xml version="1.0" encoding="utf-8"?>
<sst xmlns="http://schemas.openxmlformats.org/spreadsheetml/2006/main" count="127" uniqueCount="63">
  <si>
    <t>NZGS</t>
  </si>
  <si>
    <t>AIA</t>
  </si>
  <si>
    <t>Genesis</t>
  </si>
  <si>
    <t>MRP</t>
  </si>
  <si>
    <t>Vector</t>
  </si>
  <si>
    <t>WIAL</t>
  </si>
  <si>
    <t>Contact</t>
  </si>
  <si>
    <t>Powerco</t>
  </si>
  <si>
    <t>Transpower</t>
  </si>
  <si>
    <t>Telecom</t>
  </si>
  <si>
    <t>Telstra</t>
  </si>
  <si>
    <t>Debt Premium</t>
  </si>
  <si>
    <t>Average</t>
  </si>
  <si>
    <t>Issuer</t>
  </si>
  <si>
    <t>Credit Rating</t>
  </si>
  <si>
    <t>Term to Maturity</t>
  </si>
  <si>
    <t xml:space="preserve">  Issuers bond(s) analysed</t>
  </si>
  <si>
    <t>AA-</t>
  </si>
  <si>
    <t>A</t>
  </si>
  <si>
    <t>AIAL</t>
  </si>
  <si>
    <t>A-</t>
  </si>
  <si>
    <t>Genesis Energy</t>
  </si>
  <si>
    <t>BBB+</t>
  </si>
  <si>
    <t>7.8% maturing 15/10/2014.</t>
  </si>
  <si>
    <t>BBB</t>
  </si>
  <si>
    <t>Fonterra</t>
  </si>
  <si>
    <t>Meridian</t>
  </si>
  <si>
    <t>A+</t>
  </si>
  <si>
    <t>7.515% maturing 11/07/2017.</t>
  </si>
  <si>
    <t>7.55% maturing 16/03/2017.</t>
  </si>
  <si>
    <t>5 years</t>
  </si>
  <si>
    <t>4 years</t>
  </si>
  <si>
    <t>3 years</t>
  </si>
  <si>
    <t>7.855% maturing 13/04/2017.</t>
  </si>
  <si>
    <t>Annualised bid yield to maturity for each business day</t>
  </si>
  <si>
    <t>Annualisation reflects six monthly payment of interest</t>
  </si>
  <si>
    <t>Raw data from Bloomberg on bid yield to maturity for New Zealand government bonds</t>
  </si>
  <si>
    <t>Un-weighted arithmetic average of the daily annualised bid yields to maturity</t>
  </si>
  <si>
    <t>Calculation of the interpolated risk-free rate</t>
  </si>
  <si>
    <t>Calculation of the interpolated bid to bid spread between corporate bonds and New Zealand government bonds</t>
  </si>
  <si>
    <t>Calculation of the risk-free rate</t>
  </si>
  <si>
    <t>Calculation of the debt premium</t>
  </si>
  <si>
    <t>Un-weighted arithmetic average of the daily spreads</t>
  </si>
  <si>
    <t>Summary of data used to estimate 5 year debt premium</t>
  </si>
  <si>
    <t>Interpolated debt premium (5 years)</t>
  </si>
  <si>
    <t>Interpolated debt premium (4 years)</t>
  </si>
  <si>
    <t>Interpolated debt premium (3 years)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</si>
  <si>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Cells are left blank where there is insufficient data to linearly interpolate the debt premium.</t>
    </r>
  </si>
  <si>
    <t>In this case, the yield on the bond with the closest match to the required term to maturity is used when estimating the debt premium.</t>
  </si>
  <si>
    <t>The risk-free rate is:</t>
  </si>
  <si>
    <t>WACCs are estimated as at</t>
  </si>
  <si>
    <t>Raw data from Bloomberg on bid yield to maturity for vanilla NZ$ denominated corporate bonds</t>
  </si>
  <si>
    <t>6.595% maturing 15/02/2017; 7.19% maturing 12/11/2019.</t>
  </si>
  <si>
    <t>7.04% maturing 22/03/2016; 5.25% maturing 25/10/2019.</t>
  </si>
  <si>
    <t>7.5% maturing 15/11/2013.</t>
  </si>
  <si>
    <t>6.83% maturing 4/03/2016.</t>
  </si>
  <si>
    <t>CIAL</t>
  </si>
  <si>
    <t>5.47% maturing 17/10/2017; 4.73% maturing 13/12/2019.</t>
  </si>
  <si>
    <t>7.185% maturing 15/09/2016; 5.205% maturing 1/11/2019.</t>
  </si>
  <si>
    <t>6.74% maturing 28/09/2017; 6.31% maturing 20/12/2018.</t>
  </si>
  <si>
    <t>5.15% maturing 6/12/2019.</t>
  </si>
  <si>
    <t>Calculation of risk-free rate and debt premiums for the April 2013 WACC determination</t>
  </si>
  <si>
    <t>7.55% maturing 12/10/2016; 5.029% maturing 6/03/2019.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</si>
</sst>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.000"/>
    <numFmt numFmtId="166" formatCode="0.0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"/>
    </font>
    <font>
      <sz val="10"/>
      <name val="Arial"/>
      <family val="2"/>
    </font>
    <font>
      <sz val="10"/>
      <name val="Arial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1">
    <xf numFmtId="0" fontId="0" fillId="0" borderId="0" xfId="0"/>
    <xf numFmtId="1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center"/>
    </xf>
    <xf numFmtId="0" fontId="0" fillId="0" borderId="3" xfId="0" applyBorder="1"/>
    <xf numFmtId="0" fontId="0" fillId="0" borderId="4" xfId="0" applyFill="1" applyBorder="1"/>
    <xf numFmtId="0" fontId="0" fillId="0" borderId="1" xfId="0" applyBorder="1"/>
    <xf numFmtId="2" fontId="8" fillId="0" borderId="1" xfId="22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Fill="1" applyBorder="1"/>
    <xf numFmtId="2" fontId="8" fillId="0" borderId="1" xfId="22" applyNumberFormat="1" applyFont="1" applyFill="1" applyBorder="1" applyAlignment="1">
      <alignment horizontal="center"/>
    </xf>
    <xf numFmtId="0" fontId="9" fillId="0" borderId="5" xfId="0" applyFont="1" applyBorder="1"/>
    <xf numFmtId="0" fontId="9" fillId="0" borderId="0" xfId="0" applyFont="1" applyBorder="1"/>
    <xf numFmtId="0" fontId="0" fillId="0" borderId="0" xfId="0" applyBorder="1"/>
    <xf numFmtId="0" fontId="0" fillId="0" borderId="8" xfId="0" applyBorder="1"/>
    <xf numFmtId="166" fontId="0" fillId="0" borderId="0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0" xfId="0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0" fillId="0" borderId="4" xfId="0" applyBorder="1"/>
    <xf numFmtId="0" fontId="9" fillId="0" borderId="0" xfId="0" applyFont="1"/>
    <xf numFmtId="0" fontId="0" fillId="0" borderId="0" xfId="0" applyAlignment="1">
      <alignment horizontal="right"/>
    </xf>
    <xf numFmtId="0" fontId="0" fillId="0" borderId="0" xfId="0" applyFill="1"/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left" vertical="center"/>
    </xf>
    <xf numFmtId="164" fontId="8" fillId="0" borderId="0" xfId="2" applyFont="1"/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 wrapText="1"/>
    </xf>
    <xf numFmtId="166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/>
    <xf numFmtId="2" fontId="0" fillId="0" borderId="3" xfId="0" applyNumberFormat="1" applyFill="1" applyBorder="1"/>
    <xf numFmtId="0" fontId="0" fillId="0" borderId="0" xfId="0" applyFill="1" applyBorder="1"/>
    <xf numFmtId="0" fontId="0" fillId="0" borderId="2" xfId="0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0" fillId="0" borderId="12" xfId="0" applyFill="1" applyBorder="1"/>
    <xf numFmtId="166" fontId="0" fillId="0" borderId="2" xfId="0" applyNumberFormat="1" applyBorder="1" applyAlignment="1">
      <alignment horizontal="center"/>
    </xf>
    <xf numFmtId="10" fontId="0" fillId="0" borderId="9" xfId="0" applyNumberFormat="1" applyBorder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center"/>
    </xf>
    <xf numFmtId="2" fontId="8" fillId="0" borderId="0" xfId="22" applyNumberFormat="1" applyFont="1" applyFill="1" applyBorder="1" applyAlignment="1">
      <alignment horizontal="center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9" fillId="0" borderId="6" xfId="0" applyFont="1" applyBorder="1"/>
    <xf numFmtId="0" fontId="9" fillId="0" borderId="8" xfId="0" applyFont="1" applyBorder="1"/>
    <xf numFmtId="166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left"/>
    </xf>
    <xf numFmtId="2" fontId="0" fillId="2" borderId="3" xfId="0" applyNumberFormat="1" applyFill="1" applyBorder="1"/>
    <xf numFmtId="0" fontId="0" fillId="2" borderId="4" xfId="0" applyFill="1" applyBorder="1"/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165" fontId="0" fillId="3" borderId="0" xfId="0" applyNumberFormat="1" applyFill="1" applyBorder="1"/>
    <xf numFmtId="165" fontId="0" fillId="3" borderId="9" xfId="0" applyNumberFormat="1" applyFill="1" applyBorder="1"/>
    <xf numFmtId="165" fontId="0" fillId="3" borderId="10" xfId="0" applyNumberFormat="1" applyFill="1" applyBorder="1"/>
    <xf numFmtId="0" fontId="0" fillId="0" borderId="13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165" fontId="0" fillId="3" borderId="7" xfId="0" applyNumberFormat="1" applyFill="1" applyBorder="1"/>
    <xf numFmtId="165" fontId="0" fillId="3" borderId="11" xfId="0" applyNumberFormat="1" applyFill="1" applyBorder="1"/>
    <xf numFmtId="0" fontId="0" fillId="0" borderId="14" xfId="0" applyFill="1" applyBorder="1" applyAlignment="1">
      <alignment horizontal="right"/>
    </xf>
    <xf numFmtId="14" fontId="0" fillId="0" borderId="15" xfId="0" applyNumberFormat="1" applyBorder="1"/>
    <xf numFmtId="165" fontId="0" fillId="3" borderId="15" xfId="0" applyNumberFormat="1" applyFill="1" applyBorder="1"/>
    <xf numFmtId="165" fontId="0" fillId="3" borderId="12" xfId="0" applyNumberFormat="1" applyFill="1" applyBorder="1"/>
    <xf numFmtId="14" fontId="0" fillId="0" borderId="11" xfId="0" applyNumberFormat="1" applyBorder="1"/>
    <xf numFmtId="14" fontId="0" fillId="0" borderId="12" xfId="0" applyNumberFormat="1" applyBorder="1"/>
    <xf numFmtId="14" fontId="0" fillId="0" borderId="10" xfId="0" applyNumberFormat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14" fontId="0" fillId="0" borderId="8" xfId="0" applyNumberFormat="1" applyBorder="1"/>
    <xf numFmtId="14" fontId="0" fillId="0" borderId="5" xfId="0" applyNumberFormat="1" applyFill="1" applyBorder="1" applyAlignment="1">
      <alignment horizontal="right"/>
    </xf>
    <xf numFmtId="14" fontId="0" fillId="0" borderId="9" xfId="0" applyNumberFormat="1" applyBorder="1"/>
    <xf numFmtId="14" fontId="0" fillId="0" borderId="9" xfId="0" applyNumberFormat="1" applyFill="1" applyBorder="1"/>
    <xf numFmtId="0" fontId="0" fillId="3" borderId="12" xfId="0" applyFill="1" applyBorder="1"/>
    <xf numFmtId="0" fontId="0" fillId="0" borderId="15" xfId="0" applyBorder="1"/>
    <xf numFmtId="165" fontId="0" fillId="0" borderId="13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0" xfId="0" applyNumberFormat="1" applyBorder="1"/>
    <xf numFmtId="165" fontId="0" fillId="0" borderId="8" xfId="0" applyNumberFormat="1" applyBorder="1"/>
    <xf numFmtId="165" fontId="0" fillId="0" borderId="11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12" xfId="0" applyNumberFormat="1" applyBorder="1"/>
    <xf numFmtId="2" fontId="11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wrapText="1"/>
    </xf>
    <xf numFmtId="165" fontId="0" fillId="0" borderId="0" xfId="0" applyNumberFormat="1" applyFont="1" applyBorder="1"/>
    <xf numFmtId="165" fontId="0" fillId="0" borderId="2" xfId="0" applyNumberFormat="1" applyBorder="1"/>
    <xf numFmtId="165" fontId="0" fillId="0" borderId="3" xfId="0" applyNumberFormat="1" applyFont="1" applyBorder="1"/>
    <xf numFmtId="165" fontId="0" fillId="0" borderId="4" xfId="0" applyNumberFormat="1" applyFont="1" applyBorder="1"/>
    <xf numFmtId="0" fontId="0" fillId="0" borderId="5" xfId="0" applyFont="1" applyBorder="1"/>
    <xf numFmtId="2" fontId="9" fillId="4" borderId="5" xfId="0" applyNumberFormat="1" applyFont="1" applyFill="1" applyBorder="1"/>
    <xf numFmtId="165" fontId="9" fillId="0" borderId="5" xfId="0" applyNumberFormat="1" applyFont="1" applyBorder="1"/>
    <xf numFmtId="165" fontId="9" fillId="0" borderId="6" xfId="0" applyNumberFormat="1" applyFont="1" applyBorder="1"/>
    <xf numFmtId="2" fontId="9" fillId="4" borderId="0" xfId="0" applyNumberFormat="1" applyFont="1" applyFill="1" applyBorder="1"/>
    <xf numFmtId="165" fontId="9" fillId="0" borderId="0" xfId="0" applyNumberFormat="1" applyFont="1" applyBorder="1"/>
    <xf numFmtId="165" fontId="9" fillId="0" borderId="8" xfId="0" applyNumberFormat="1" applyFont="1" applyBorder="1"/>
    <xf numFmtId="2" fontId="0" fillId="0" borderId="11" xfId="0" applyNumberFormat="1" applyBorder="1"/>
    <xf numFmtId="2" fontId="9" fillId="4" borderId="9" xfId="0" applyNumberFormat="1" applyFont="1" applyFill="1" applyBorder="1"/>
    <xf numFmtId="14" fontId="0" fillId="0" borderId="0" xfId="0" applyNumberFormat="1" applyAlignment="1">
      <alignment horizontal="right" wrapText="1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right"/>
    </xf>
    <xf numFmtId="165" fontId="0" fillId="5" borderId="7" xfId="0" applyNumberFormat="1" applyFill="1" applyBorder="1"/>
    <xf numFmtId="165" fontId="0" fillId="5" borderId="0" xfId="0" applyNumberFormat="1" applyFill="1" applyBorder="1"/>
    <xf numFmtId="165" fontId="0" fillId="5" borderId="8" xfId="0" applyNumberFormat="1" applyFill="1" applyBorder="1"/>
    <xf numFmtId="165" fontId="0" fillId="5" borderId="11" xfId="0" applyNumberFormat="1" applyFill="1" applyBorder="1"/>
    <xf numFmtId="165" fontId="0" fillId="5" borderId="9" xfId="0" applyNumberFormat="1" applyFill="1" applyBorder="1"/>
    <xf numFmtId="165" fontId="0" fillId="5" borderId="10" xfId="0" applyNumberFormat="1" applyFill="1" applyBorder="1"/>
    <xf numFmtId="0" fontId="0" fillId="0" borderId="14" xfId="0" applyBorder="1" applyAlignment="1">
      <alignment horizontal="right"/>
    </xf>
    <xf numFmtId="165" fontId="0" fillId="5" borderId="15" xfId="0" applyNumberFormat="1" applyFill="1" applyBorder="1"/>
    <xf numFmtId="165" fontId="0" fillId="5" borderId="12" xfId="0" applyNumberFormat="1" applyFill="1" applyBorder="1"/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 wrapText="1"/>
    </xf>
    <xf numFmtId="165" fontId="9" fillId="0" borderId="0" xfId="0" applyNumberFormat="1" applyFont="1" applyBorder="1" applyAlignment="1">
      <alignment horizontal="center"/>
    </xf>
    <xf numFmtId="165" fontId="0" fillId="0" borderId="0" xfId="0" applyNumberFormat="1" applyFill="1" applyBorder="1"/>
    <xf numFmtId="2" fontId="9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/>
    <xf numFmtId="165" fontId="0" fillId="0" borderId="3" xfId="0" applyNumberFormat="1" applyBorder="1"/>
    <xf numFmtId="165" fontId="0" fillId="0" borderId="4" xfId="0" applyNumberFormat="1" applyBorder="1"/>
    <xf numFmtId="165" fontId="9" fillId="4" borderId="13" xfId="0" applyNumberFormat="1" applyFont="1" applyFill="1" applyBorder="1"/>
    <xf numFmtId="165" fontId="9" fillId="4" borderId="5" xfId="0" applyNumberFormat="1" applyFont="1" applyFill="1" applyBorder="1"/>
    <xf numFmtId="0" fontId="9" fillId="0" borderId="5" xfId="0" applyFont="1" applyFill="1" applyBorder="1"/>
    <xf numFmtId="165" fontId="9" fillId="0" borderId="5" xfId="0" applyNumberFormat="1" applyFont="1" applyFill="1" applyBorder="1"/>
    <xf numFmtId="165" fontId="9" fillId="4" borderId="7" xfId="0" applyNumberFormat="1" applyFont="1" applyFill="1" applyBorder="1"/>
    <xf numFmtId="165" fontId="9" fillId="4" borderId="0" xfId="0" applyNumberFormat="1" applyFont="1" applyFill="1" applyBorder="1"/>
    <xf numFmtId="165" fontId="9" fillId="0" borderId="0" xfId="0" applyNumberFormat="1" applyFont="1" applyFill="1" applyBorder="1"/>
    <xf numFmtId="165" fontId="9" fillId="4" borderId="11" xfId="0" applyNumberFormat="1" applyFont="1" applyFill="1" applyBorder="1"/>
    <xf numFmtId="0" fontId="9" fillId="0" borderId="9" xfId="0" applyFont="1" applyBorder="1"/>
    <xf numFmtId="165" fontId="9" fillId="4" borderId="9" xfId="0" applyNumberFormat="1" applyFont="1" applyFill="1" applyBorder="1"/>
    <xf numFmtId="165" fontId="9" fillId="0" borderId="9" xfId="0" applyNumberFormat="1" applyFont="1" applyFill="1" applyBorder="1"/>
    <xf numFmtId="0" fontId="9" fillId="0" borderId="10" xfId="0" applyFon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65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9" fillId="0" borderId="14" xfId="0" applyFont="1" applyBorder="1"/>
    <xf numFmtId="0" fontId="9" fillId="0" borderId="15" xfId="0" applyFont="1" applyBorder="1"/>
    <xf numFmtId="0" fontId="9" fillId="0" borderId="12" xfId="0" applyFont="1" applyBorder="1"/>
    <xf numFmtId="165" fontId="0" fillId="0" borderId="4" xfId="0" applyNumberFormat="1" applyBorder="1" applyAlignment="1">
      <alignment horizontal="right"/>
    </xf>
    <xf numFmtId="0" fontId="0" fillId="2" borderId="0" xfId="0" applyFill="1" applyBorder="1"/>
    <xf numFmtId="14" fontId="0" fillId="3" borderId="1" xfId="0" applyNumberFormat="1" applyFill="1" applyBorder="1"/>
    <xf numFmtId="0" fontId="0" fillId="0" borderId="0" xfId="0" applyFill="1" applyBorder="1" applyAlignment="1">
      <alignment horizontal="left"/>
    </xf>
    <xf numFmtId="0" fontId="14" fillId="0" borderId="0" xfId="0" applyFont="1"/>
    <xf numFmtId="0" fontId="0" fillId="0" borderId="8" xfId="0" applyFill="1" applyBorder="1"/>
    <xf numFmtId="14" fontId="15" fillId="0" borderId="0" xfId="17" applyNumberFormat="1" applyFont="1"/>
    <xf numFmtId="1" fontId="0" fillId="3" borderId="9" xfId="0" applyNumberFormat="1" applyFill="1" applyBorder="1"/>
    <xf numFmtId="1" fontId="0" fillId="3" borderId="12" xfId="0" applyNumberFormat="1" applyFill="1" applyBorder="1"/>
    <xf numFmtId="165" fontId="0" fillId="5" borderId="14" xfId="0" applyNumberFormat="1" applyFill="1" applyBorder="1"/>
    <xf numFmtId="0" fontId="0" fillId="0" borderId="1" xfId="0" applyFill="1" applyBorder="1" applyAlignment="1">
      <alignment horizontal="center"/>
    </xf>
    <xf numFmtId="14" fontId="0" fillId="0" borderId="12" xfId="0" applyNumberFormat="1" applyBorder="1" applyAlignment="1">
      <alignment horizontal="right"/>
    </xf>
    <xf numFmtId="165" fontId="9" fillId="2" borderId="5" xfId="0" applyNumberFormat="1" applyFont="1" applyFill="1" applyBorder="1"/>
    <xf numFmtId="0" fontId="0" fillId="0" borderId="3" xfId="0" applyFill="1" applyBorder="1" applyAlignment="1">
      <alignment horizontal="left" vertical="center"/>
    </xf>
    <xf numFmtId="2" fontId="0" fillId="2" borderId="3" xfId="0" applyNumberFormat="1" applyFill="1" applyBorder="1" applyAlignment="1">
      <alignment horizontal="left"/>
    </xf>
    <xf numFmtId="165" fontId="0" fillId="5" borderId="13" xfId="0" applyNumberFormat="1" applyFill="1" applyBorder="1"/>
    <xf numFmtId="165" fontId="9" fillId="0" borderId="14" xfId="0" applyNumberFormat="1" applyFont="1" applyFill="1" applyBorder="1"/>
    <xf numFmtId="165" fontId="9" fillId="0" borderId="15" xfId="0" applyNumberFormat="1" applyFont="1" applyFill="1" applyBorder="1"/>
    <xf numFmtId="165" fontId="9" fillId="0" borderId="12" xfId="0" applyNumberFormat="1" applyFont="1" applyFill="1" applyBorder="1"/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0" fillId="2" borderId="0" xfId="0" applyFont="1" applyFill="1" applyBorder="1" applyAlignment="1">
      <alignment horizontal="center" wrapText="1"/>
    </xf>
    <xf numFmtId="166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2" fontId="8" fillId="0" borderId="0" xfId="22" applyNumberFormat="1" applyFont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left"/>
    </xf>
    <xf numFmtId="2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10" fontId="0" fillId="0" borderId="0" xfId="0" applyNumberFormat="1" applyBorder="1"/>
    <xf numFmtId="2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left"/>
    </xf>
    <xf numFmtId="2" fontId="13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/>
    <xf numFmtId="14" fontId="13" fillId="0" borderId="0" xfId="0" applyNumberFormat="1" applyFont="1" applyFill="1" applyBorder="1"/>
    <xf numFmtId="14" fontId="0" fillId="0" borderId="0" xfId="0" applyNumberFormat="1" applyFill="1" applyBorder="1"/>
    <xf numFmtId="14" fontId="0" fillId="0" borderId="12" xfId="0" applyNumberFormat="1" applyFill="1" applyBorder="1"/>
    <xf numFmtId="14" fontId="0" fillId="0" borderId="0" xfId="0" applyNumberFormat="1" applyFont="1"/>
    <xf numFmtId="14" fontId="15" fillId="0" borderId="0" xfId="10" applyNumberFormat="1" applyFont="1"/>
    <xf numFmtId="0" fontId="0" fillId="0" borderId="0" xfId="0"/>
    <xf numFmtId="0" fontId="9" fillId="0" borderId="0" xfId="0" applyFont="1" applyBorder="1"/>
    <xf numFmtId="0" fontId="0" fillId="0" borderId="0" xfId="0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/>
    <xf numFmtId="166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0" fillId="0" borderId="0" xfId="0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0" fillId="0" borderId="0" xfId="0" applyFill="1" applyBorder="1"/>
    <xf numFmtId="166" fontId="0" fillId="0" borderId="0" xfId="0" applyNumberFormat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/>
    <xf numFmtId="0" fontId="16" fillId="0" borderId="0" xfId="0" applyFont="1" applyFill="1" applyBorder="1" applyAlignment="1"/>
    <xf numFmtId="0" fontId="10" fillId="0" borderId="0" xfId="0" applyFont="1" applyFill="1" applyBorder="1" applyAlignment="1"/>
    <xf numFmtId="0" fontId="13" fillId="0" borderId="0" xfId="0" applyFont="1" applyBorder="1"/>
    <xf numFmtId="0" fontId="13" fillId="2" borderId="0" xfId="0" applyFont="1" applyFill="1" applyBorder="1"/>
    <xf numFmtId="14" fontId="13" fillId="2" borderId="0" xfId="0" applyNumberFormat="1" applyFont="1" applyFill="1" applyBorder="1"/>
    <xf numFmtId="14" fontId="0" fillId="2" borderId="0" xfId="0" applyNumberFormat="1" applyFill="1" applyBorder="1"/>
    <xf numFmtId="2" fontId="9" fillId="0" borderId="13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4" fontId="9" fillId="0" borderId="2" xfId="0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 wrapText="1"/>
    </xf>
    <xf numFmtId="14" fontId="9" fillId="0" borderId="4" xfId="0" applyNumberFormat="1" applyFont="1" applyBorder="1" applyAlignment="1">
      <alignment horizontal="center" wrapText="1"/>
    </xf>
  </cellXfs>
  <cellStyles count="27">
    <cellStyle name="_x000a_bidires=100_x000d_" xfId="1"/>
    <cellStyle name="Comma" xfId="2" builtinId="3"/>
    <cellStyle name="Comma  - Style1" xfId="3"/>
    <cellStyle name="Curren - Style2" xfId="4"/>
    <cellStyle name="Normal" xfId="0" builtinId="0"/>
    <cellStyle name="Normal - Style3" xfId="5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2" xfId="13"/>
    <cellStyle name="Normal 2 2" xfId="14"/>
    <cellStyle name="Normal 3" xfId="15"/>
    <cellStyle name="Normal 4" xfId="16"/>
    <cellStyle name="Normal 5" xfId="17"/>
    <cellStyle name="Normal 6" xfId="18"/>
    <cellStyle name="Normal 7" xfId="19"/>
    <cellStyle name="Normal 8" xfId="20"/>
    <cellStyle name="Normal 9" xfId="21"/>
    <cellStyle name="Percent" xfId="22" builtinId="5"/>
    <cellStyle name="Percent 2" xfId="23"/>
    <cellStyle name="Percent 2 2" xfId="24"/>
    <cellStyle name="Percent 3" xfId="25"/>
    <cellStyle name="Style 1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57"/>
  <sheetViews>
    <sheetView showGridLines="0" tabSelected="1" zoomScale="85" zoomScaleNormal="85" workbookViewId="0">
      <selection activeCell="AA112" sqref="AA112"/>
    </sheetView>
  </sheetViews>
  <sheetFormatPr defaultRowHeight="15"/>
  <cols>
    <col min="1" max="1" width="15.140625" customWidth="1"/>
    <col min="2" max="2" width="10.7109375" customWidth="1"/>
    <col min="3" max="3" width="11" customWidth="1"/>
    <col min="4" max="4" width="11.42578125" customWidth="1"/>
    <col min="5" max="5" width="11" customWidth="1"/>
    <col min="6" max="6" width="11.42578125" customWidth="1"/>
    <col min="7" max="8" width="11.85546875" customWidth="1"/>
    <col min="9" max="9" width="5.140625" customWidth="1"/>
    <col min="10" max="10" width="14.140625" customWidth="1"/>
    <col min="11" max="11" width="9.7109375" bestFit="1" customWidth="1"/>
    <col min="12" max="12" width="11.42578125" customWidth="1"/>
    <col min="13" max="13" width="10.7109375" bestFit="1" customWidth="1"/>
    <col min="14" max="15" width="10.7109375" customWidth="1"/>
    <col min="16" max="17" width="10.7109375" bestFit="1" customWidth="1"/>
    <col min="18" max="20" width="10.7109375" customWidth="1"/>
    <col min="21" max="22" width="10.7109375" bestFit="1" customWidth="1"/>
    <col min="23" max="25" width="10.7109375" customWidth="1"/>
    <col min="26" max="26" width="12.85546875" customWidth="1"/>
    <col min="27" max="27" width="13.28515625" customWidth="1"/>
    <col min="28" max="28" width="12.85546875" customWidth="1"/>
    <col min="29" max="29" width="11.140625" customWidth="1"/>
    <col min="30" max="30" width="12" customWidth="1"/>
    <col min="31" max="31" width="12.7109375" customWidth="1"/>
    <col min="32" max="32" width="16" customWidth="1"/>
    <col min="33" max="33" width="13.140625" customWidth="1"/>
    <col min="34" max="34" width="16" customWidth="1"/>
    <col min="35" max="35" width="12.140625" customWidth="1"/>
    <col min="36" max="36" width="14.7109375" customWidth="1"/>
    <col min="37" max="38" width="13.5703125" customWidth="1"/>
    <col min="39" max="39" width="12.140625" customWidth="1"/>
    <col min="40" max="40" width="10.7109375" bestFit="1" customWidth="1"/>
    <col min="41" max="41" width="10.7109375" customWidth="1"/>
    <col min="42" max="42" width="10.7109375" bestFit="1" customWidth="1"/>
    <col min="43" max="43" width="10.7109375" customWidth="1"/>
    <col min="44" max="46" width="11.85546875" customWidth="1"/>
    <col min="47" max="47" width="11.5703125" customWidth="1"/>
    <col min="48" max="48" width="11.85546875" customWidth="1"/>
    <col min="49" max="49" width="11.140625" customWidth="1"/>
  </cols>
  <sheetData>
    <row r="1" spans="1:49" ht="18.75">
      <c r="A1" s="160" t="s">
        <v>61</v>
      </c>
    </row>
    <row r="2" spans="1:49" ht="7.5" customHeight="1"/>
    <row r="3" spans="1:49">
      <c r="A3" t="s">
        <v>50</v>
      </c>
      <c r="C3" s="158">
        <v>41365</v>
      </c>
    </row>
    <row r="4" spans="1:49" ht="6" customHeight="1"/>
    <row r="5" spans="1:49" ht="18.75">
      <c r="B5" s="242" t="s">
        <v>40</v>
      </c>
      <c r="C5" s="243"/>
      <c r="D5" s="243"/>
      <c r="E5" s="243"/>
      <c r="F5" s="243"/>
      <c r="G5" s="243"/>
      <c r="H5" s="244"/>
      <c r="K5" s="242" t="s">
        <v>41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4"/>
    </row>
    <row r="6" spans="1:49" ht="7.5" customHeight="1"/>
    <row r="7" spans="1:49">
      <c r="A7" s="88"/>
      <c r="B7" s="233" t="s">
        <v>36</v>
      </c>
      <c r="C7" s="234"/>
      <c r="D7" s="234"/>
      <c r="E7" s="234"/>
      <c r="F7" s="234"/>
      <c r="G7" s="234"/>
      <c r="H7" s="235"/>
      <c r="I7" s="128"/>
      <c r="K7" s="233" t="s">
        <v>51</v>
      </c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5"/>
    </row>
    <row r="8" spans="1:49" s="25" customFormat="1">
      <c r="A8" s="161"/>
      <c r="B8" s="71"/>
      <c r="C8" s="75" t="s">
        <v>0</v>
      </c>
      <c r="D8" s="70" t="s">
        <v>0</v>
      </c>
      <c r="E8" s="75" t="s">
        <v>0</v>
      </c>
      <c r="F8" s="72" t="s">
        <v>0</v>
      </c>
      <c r="G8" s="72" t="s">
        <v>0</v>
      </c>
      <c r="H8" s="75" t="s">
        <v>0</v>
      </c>
      <c r="I8" s="65"/>
      <c r="K8" s="70" t="s">
        <v>1</v>
      </c>
      <c r="L8" s="70" t="s">
        <v>1</v>
      </c>
      <c r="M8" s="75" t="s">
        <v>1</v>
      </c>
      <c r="N8" s="75" t="s">
        <v>1</v>
      </c>
      <c r="O8" s="71" t="s">
        <v>1</v>
      </c>
      <c r="P8" s="75" t="s">
        <v>2</v>
      </c>
      <c r="Q8" s="71" t="s">
        <v>2</v>
      </c>
      <c r="R8" s="75" t="s">
        <v>2</v>
      </c>
      <c r="S8" s="75" t="s">
        <v>2</v>
      </c>
      <c r="T8" s="71" t="s">
        <v>2</v>
      </c>
      <c r="U8" s="75" t="s">
        <v>3</v>
      </c>
      <c r="V8" s="75" t="s">
        <v>3</v>
      </c>
      <c r="W8" s="71" t="s">
        <v>3</v>
      </c>
      <c r="X8" s="75" t="s">
        <v>3</v>
      </c>
      <c r="Y8" s="75" t="s">
        <v>3</v>
      </c>
      <c r="Z8" s="71" t="s">
        <v>4</v>
      </c>
      <c r="AA8" s="75" t="s">
        <v>5</v>
      </c>
      <c r="AB8" s="71" t="s">
        <v>6</v>
      </c>
      <c r="AC8" s="75" t="s">
        <v>6</v>
      </c>
      <c r="AD8" s="71" t="s">
        <v>7</v>
      </c>
      <c r="AE8" s="75" t="s">
        <v>7</v>
      </c>
      <c r="AF8" s="75" t="s">
        <v>7</v>
      </c>
      <c r="AG8" s="71" t="s">
        <v>7</v>
      </c>
      <c r="AH8" s="75" t="s">
        <v>8</v>
      </c>
      <c r="AI8" s="71" t="s">
        <v>8</v>
      </c>
      <c r="AJ8" s="75" t="s">
        <v>8</v>
      </c>
      <c r="AK8" s="71" t="s">
        <v>9</v>
      </c>
      <c r="AL8" s="75" t="s">
        <v>9</v>
      </c>
      <c r="AM8" s="75" t="s">
        <v>9</v>
      </c>
      <c r="AN8" s="75" t="s">
        <v>9</v>
      </c>
      <c r="AO8" s="71" t="s">
        <v>9</v>
      </c>
      <c r="AP8" s="75" t="s">
        <v>10</v>
      </c>
      <c r="AQ8" s="75" t="s">
        <v>10</v>
      </c>
      <c r="AR8" s="84" t="s">
        <v>25</v>
      </c>
      <c r="AS8" s="75" t="s">
        <v>25</v>
      </c>
      <c r="AT8" s="71" t="s">
        <v>25</v>
      </c>
      <c r="AU8" s="75" t="s">
        <v>26</v>
      </c>
      <c r="AV8" s="72" t="s">
        <v>26</v>
      </c>
      <c r="AW8" s="75" t="s">
        <v>56</v>
      </c>
    </row>
    <row r="9" spans="1:49">
      <c r="A9" s="76"/>
      <c r="B9" s="85"/>
      <c r="C9" s="80">
        <v>41379</v>
      </c>
      <c r="D9" s="79">
        <v>42109</v>
      </c>
      <c r="E9" s="80">
        <v>43084</v>
      </c>
      <c r="F9" s="81">
        <v>43539</v>
      </c>
      <c r="G9" s="81">
        <v>44331</v>
      </c>
      <c r="H9" s="167">
        <v>45031</v>
      </c>
      <c r="I9" s="82"/>
      <c r="K9" s="79">
        <v>42315</v>
      </c>
      <c r="L9" s="79">
        <v>42592</v>
      </c>
      <c r="M9" s="80">
        <v>42689</v>
      </c>
      <c r="N9" s="80">
        <v>43025</v>
      </c>
      <c r="O9" s="85">
        <v>43812</v>
      </c>
      <c r="P9" s="80">
        <v>41713</v>
      </c>
      <c r="Q9" s="85">
        <v>42444</v>
      </c>
      <c r="R9" s="80">
        <v>42628</v>
      </c>
      <c r="S9" s="80">
        <v>43770</v>
      </c>
      <c r="T9" s="85">
        <v>44005</v>
      </c>
      <c r="U9" s="80">
        <v>41409</v>
      </c>
      <c r="V9" s="80">
        <v>42655</v>
      </c>
      <c r="W9" s="85">
        <v>43530</v>
      </c>
      <c r="X9" s="80">
        <v>43872</v>
      </c>
      <c r="Y9" s="80">
        <v>44991</v>
      </c>
      <c r="Z9" s="85">
        <v>41927</v>
      </c>
      <c r="AA9" s="80">
        <v>41593</v>
      </c>
      <c r="AB9" s="85">
        <v>41774</v>
      </c>
      <c r="AC9" s="198">
        <v>42838</v>
      </c>
      <c r="AD9" s="85">
        <v>41362</v>
      </c>
      <c r="AE9" s="80">
        <v>42184</v>
      </c>
      <c r="AF9" s="80">
        <v>43006</v>
      </c>
      <c r="AG9" s="85">
        <v>43454</v>
      </c>
      <c r="AH9" s="80">
        <v>42781</v>
      </c>
      <c r="AI9" s="85">
        <v>43781</v>
      </c>
      <c r="AJ9" s="80">
        <v>43992</v>
      </c>
      <c r="AK9" s="85">
        <v>41355</v>
      </c>
      <c r="AL9" s="80">
        <v>42170</v>
      </c>
      <c r="AM9" s="80">
        <v>42170</v>
      </c>
      <c r="AN9" s="80">
        <v>42451</v>
      </c>
      <c r="AO9" s="85">
        <v>43763</v>
      </c>
      <c r="AP9" s="80">
        <v>41967</v>
      </c>
      <c r="AQ9" s="80">
        <v>42927</v>
      </c>
      <c r="AR9" s="86">
        <v>41750</v>
      </c>
      <c r="AS9" s="80">
        <v>42073</v>
      </c>
      <c r="AT9" s="85">
        <v>42433</v>
      </c>
      <c r="AU9" s="80">
        <v>42079</v>
      </c>
      <c r="AV9" s="80">
        <v>42810</v>
      </c>
      <c r="AW9" s="80">
        <v>43805</v>
      </c>
    </row>
    <row r="10" spans="1:49">
      <c r="A10" s="199">
        <v>41334</v>
      </c>
      <c r="B10" s="73"/>
      <c r="C10" s="73">
        <v>2.5310000000000001</v>
      </c>
      <c r="D10" s="73">
        <v>2.669</v>
      </c>
      <c r="E10" s="73">
        <v>3.117</v>
      </c>
      <c r="F10" s="73">
        <v>3.2850000000000001</v>
      </c>
      <c r="G10" s="73">
        <v>3.5619999999999998</v>
      </c>
      <c r="H10" s="77">
        <v>3.7309999999999999</v>
      </c>
      <c r="I10" s="131"/>
      <c r="J10" s="133">
        <f t="shared" ref="J10:J30" si="0">A10</f>
        <v>41334</v>
      </c>
      <c r="K10" s="73">
        <v>4.1449999999999996</v>
      </c>
      <c r="L10" s="73">
        <v>4.335</v>
      </c>
      <c r="M10" s="73">
        <v>4.3959999999999999</v>
      </c>
      <c r="N10" s="77">
        <v>4.601</v>
      </c>
      <c r="O10" s="67">
        <v>5.008</v>
      </c>
      <c r="P10" s="73">
        <v>3.8839999999999999</v>
      </c>
      <c r="Q10" s="73">
        <v>4.4790000000000001</v>
      </c>
      <c r="R10" s="73">
        <v>4.63</v>
      </c>
      <c r="S10" s="77">
        <v>5.3090000000000002</v>
      </c>
      <c r="T10" s="67">
        <v>5.3780000000000001</v>
      </c>
      <c r="U10" s="77"/>
      <c r="V10" s="73">
        <v>4.6379999999999999</v>
      </c>
      <c r="W10" s="73">
        <v>5.0289999999999999</v>
      </c>
      <c r="X10" s="73">
        <v>5.3840000000000003</v>
      </c>
      <c r="Y10" s="73">
        <v>5.7930000000000001</v>
      </c>
      <c r="Z10" s="73">
        <v>4.2640000000000002</v>
      </c>
      <c r="AA10" s="73"/>
      <c r="AB10" s="73">
        <v>4.0839999999999996</v>
      </c>
      <c r="AC10" s="73">
        <v>5.048</v>
      </c>
      <c r="AD10" s="73">
        <v>3.395</v>
      </c>
      <c r="AE10" s="73">
        <v>4.5570000000000004</v>
      </c>
      <c r="AF10" s="77">
        <v>5.0720000000000001</v>
      </c>
      <c r="AG10" s="67">
        <v>5.5229999999999997</v>
      </c>
      <c r="AH10" s="73">
        <v>4.4169999999999998</v>
      </c>
      <c r="AI10" s="73">
        <v>4.9980000000000002</v>
      </c>
      <c r="AJ10" s="73">
        <v>5.0720000000000001</v>
      </c>
      <c r="AK10" s="73">
        <v>3.613</v>
      </c>
      <c r="AL10" s="77">
        <v>4.3369999999999997</v>
      </c>
      <c r="AM10" s="77">
        <v>4.3369999999999997</v>
      </c>
      <c r="AN10" s="73">
        <v>4.5350000000000001</v>
      </c>
      <c r="AO10" s="73">
        <v>5.2320000000000002</v>
      </c>
      <c r="AP10" s="77">
        <v>3.895</v>
      </c>
      <c r="AQ10" s="73">
        <v>4.7859999999999996</v>
      </c>
      <c r="AR10" s="73">
        <v>3.73</v>
      </c>
      <c r="AS10" s="73">
        <v>3.9449999999999998</v>
      </c>
      <c r="AT10" s="73">
        <v>4.2119999999999997</v>
      </c>
      <c r="AU10" s="73">
        <v>4.1660000000000004</v>
      </c>
      <c r="AV10" s="77">
        <v>4.7460000000000004</v>
      </c>
      <c r="AW10" s="77">
        <v>5.41</v>
      </c>
    </row>
    <row r="11" spans="1:49">
      <c r="A11" s="200">
        <v>41337</v>
      </c>
      <c r="B11" s="73"/>
      <c r="C11" s="73">
        <v>2.54</v>
      </c>
      <c r="D11" s="73">
        <v>2.6440000000000001</v>
      </c>
      <c r="E11" s="73">
        <v>3.08</v>
      </c>
      <c r="F11" s="73">
        <v>3.222</v>
      </c>
      <c r="G11" s="73">
        <v>3.5219999999999998</v>
      </c>
      <c r="H11" s="77">
        <v>3.6890000000000001</v>
      </c>
      <c r="I11" s="131"/>
      <c r="J11" s="133">
        <f t="shared" si="0"/>
        <v>41337</v>
      </c>
      <c r="K11" s="73">
        <v>4.1449999999999996</v>
      </c>
      <c r="L11" s="73">
        <v>4.3159999999999998</v>
      </c>
      <c r="M11" s="73">
        <v>4.3630000000000004</v>
      </c>
      <c r="N11" s="77">
        <v>4.5679999999999996</v>
      </c>
      <c r="O11" s="67">
        <v>4.9809999999999999</v>
      </c>
      <c r="P11" s="73">
        <v>3.8860000000000001</v>
      </c>
      <c r="Q11" s="73">
        <v>4.4660000000000002</v>
      </c>
      <c r="R11" s="73">
        <v>4.6120000000000001</v>
      </c>
      <c r="S11" s="77">
        <v>5.2859999999999996</v>
      </c>
      <c r="T11" s="67">
        <v>5.3550000000000004</v>
      </c>
      <c r="U11" s="77"/>
      <c r="V11" s="73">
        <v>4.6269999999999998</v>
      </c>
      <c r="W11" s="73">
        <v>5.024</v>
      </c>
      <c r="X11" s="73">
        <v>5.375</v>
      </c>
      <c r="Y11" s="73">
        <v>5.782</v>
      </c>
      <c r="Z11" s="73">
        <v>4.2610000000000001</v>
      </c>
      <c r="AA11" s="73"/>
      <c r="AB11" s="73">
        <v>4.0910000000000002</v>
      </c>
      <c r="AC11" s="73">
        <v>5.0439999999999996</v>
      </c>
      <c r="AD11" s="73">
        <v>3.3730000000000002</v>
      </c>
      <c r="AE11" s="73">
        <v>4.5590000000000002</v>
      </c>
      <c r="AF11" s="77">
        <v>5.0659999999999998</v>
      </c>
      <c r="AG11" s="67">
        <v>5.4930000000000003</v>
      </c>
      <c r="AH11" s="73">
        <v>4.41</v>
      </c>
      <c r="AI11" s="73">
        <v>4.9870000000000001</v>
      </c>
      <c r="AJ11" s="73">
        <v>5.0629999999999997</v>
      </c>
      <c r="AK11" s="73">
        <v>3.55</v>
      </c>
      <c r="AL11" s="77">
        <v>4.3410000000000002</v>
      </c>
      <c r="AM11" s="77">
        <v>4.3410000000000002</v>
      </c>
      <c r="AN11" s="73">
        <v>4.5369999999999999</v>
      </c>
      <c r="AO11" s="73">
        <v>5.226</v>
      </c>
      <c r="AP11" s="77">
        <v>3.895</v>
      </c>
      <c r="AQ11" s="73">
        <v>4.7859999999999996</v>
      </c>
      <c r="AR11" s="73">
        <v>3.7309999999999999</v>
      </c>
      <c r="AS11" s="73">
        <v>3.9489999999999998</v>
      </c>
      <c r="AT11" s="73">
        <v>4.2130000000000001</v>
      </c>
      <c r="AU11" s="73">
        <v>4.1509999999999998</v>
      </c>
      <c r="AV11" s="77">
        <v>4.7229999999999999</v>
      </c>
      <c r="AW11" s="77">
        <v>5.3849999999999998</v>
      </c>
    </row>
    <row r="12" spans="1:49">
      <c r="A12" s="200">
        <v>41338</v>
      </c>
      <c r="B12" s="73"/>
      <c r="C12" s="73">
        <v>2.5619999999999998</v>
      </c>
      <c r="D12" s="73">
        <v>2.6379999999999999</v>
      </c>
      <c r="E12" s="73">
        <v>3.09</v>
      </c>
      <c r="F12" s="73">
        <v>3.234</v>
      </c>
      <c r="G12" s="73">
        <v>3.5310000000000001</v>
      </c>
      <c r="H12" s="77">
        <v>3.6970000000000001</v>
      </c>
      <c r="I12" s="131"/>
      <c r="J12" s="133">
        <f t="shared" si="0"/>
        <v>41338</v>
      </c>
      <c r="K12" s="73">
        <v>4.1660000000000004</v>
      </c>
      <c r="L12" s="73">
        <v>4.327</v>
      </c>
      <c r="M12" s="73">
        <v>4.3949999999999996</v>
      </c>
      <c r="N12" s="77">
        <v>4.5330000000000004</v>
      </c>
      <c r="O12" s="67">
        <v>5.0010000000000003</v>
      </c>
      <c r="P12" s="73">
        <v>3.8820000000000001</v>
      </c>
      <c r="Q12" s="73">
        <v>4.4720000000000004</v>
      </c>
      <c r="R12" s="73">
        <v>4.62</v>
      </c>
      <c r="S12" s="77">
        <v>5.3140000000000001</v>
      </c>
      <c r="T12" s="67">
        <v>5.3860000000000001</v>
      </c>
      <c r="U12" s="77"/>
      <c r="V12" s="73">
        <v>4.6360000000000001</v>
      </c>
      <c r="W12" s="73">
        <v>5.0549999999999997</v>
      </c>
      <c r="X12" s="73">
        <v>5.3920000000000003</v>
      </c>
      <c r="Y12" s="73">
        <v>5.8159999999999998</v>
      </c>
      <c r="Z12" s="73">
        <v>4.2009999999999996</v>
      </c>
      <c r="AA12" s="73">
        <v>4.5389999999999997</v>
      </c>
      <c r="AB12" s="73">
        <v>4.0890000000000004</v>
      </c>
      <c r="AC12" s="73">
        <v>5.0540000000000003</v>
      </c>
      <c r="AD12" s="73">
        <v>3.3450000000000002</v>
      </c>
      <c r="AE12" s="73">
        <v>4.57</v>
      </c>
      <c r="AF12" s="77">
        <v>5.0830000000000002</v>
      </c>
      <c r="AG12" s="67">
        <v>5.5170000000000003</v>
      </c>
      <c r="AH12" s="73">
        <v>4.4240000000000004</v>
      </c>
      <c r="AI12" s="73">
        <v>5.0049999999999999</v>
      </c>
      <c r="AJ12" s="73">
        <v>5.0880000000000001</v>
      </c>
      <c r="AK12" s="73">
        <v>3.6949999999999998</v>
      </c>
      <c r="AL12" s="77">
        <v>4.34</v>
      </c>
      <c r="AM12" s="77">
        <v>4.3410000000000002</v>
      </c>
      <c r="AN12" s="73">
        <v>4.5449999999999999</v>
      </c>
      <c r="AO12" s="73">
        <v>5.2489999999999997</v>
      </c>
      <c r="AP12" s="77">
        <v>3.9039999999999999</v>
      </c>
      <c r="AQ12" s="73">
        <v>4.7949999999999999</v>
      </c>
      <c r="AR12" s="73">
        <v>3.7309999999999999</v>
      </c>
      <c r="AS12" s="73">
        <v>3.9609999999999999</v>
      </c>
      <c r="AT12" s="73">
        <v>4.2210000000000001</v>
      </c>
      <c r="AU12" s="73">
        <v>4.1639999999999997</v>
      </c>
      <c r="AV12" s="77">
        <v>4.7350000000000003</v>
      </c>
      <c r="AW12" s="77">
        <v>5.4119999999999999</v>
      </c>
    </row>
    <row r="13" spans="1:49">
      <c r="A13" s="200">
        <v>41339</v>
      </c>
      <c r="B13" s="73"/>
      <c r="C13" s="73">
        <v>2.5659999999999998</v>
      </c>
      <c r="D13" s="73">
        <v>2.6819999999999999</v>
      </c>
      <c r="E13" s="73">
        <v>3.1339999999999999</v>
      </c>
      <c r="F13" s="73">
        <v>3.3029999999999999</v>
      </c>
      <c r="G13" s="73">
        <v>3.581</v>
      </c>
      <c r="H13" s="77">
        <v>3.7530000000000001</v>
      </c>
      <c r="I13" s="131"/>
      <c r="J13" s="133">
        <f t="shared" si="0"/>
        <v>41339</v>
      </c>
      <c r="K13" s="73">
        <v>4.1539999999999999</v>
      </c>
      <c r="L13" s="73">
        <v>4.3319999999999999</v>
      </c>
      <c r="M13" s="73">
        <v>4.3959999999999999</v>
      </c>
      <c r="N13" s="77">
        <v>4.5579999999999998</v>
      </c>
      <c r="O13" s="67">
        <v>5.0270000000000001</v>
      </c>
      <c r="P13" s="73">
        <v>3.8820000000000001</v>
      </c>
      <c r="Q13" s="73">
        <v>4.4820000000000002</v>
      </c>
      <c r="R13" s="73">
        <v>4.633</v>
      </c>
      <c r="S13" s="77">
        <v>5.3369999999999997</v>
      </c>
      <c r="T13" s="67">
        <v>5.4089999999999998</v>
      </c>
      <c r="U13" s="77"/>
      <c r="V13" s="73">
        <v>4.6479999999999997</v>
      </c>
      <c r="W13" s="73">
        <v>5.0819999999999999</v>
      </c>
      <c r="X13" s="73">
        <v>5.4189999999999996</v>
      </c>
      <c r="Y13" s="73">
        <v>5.843</v>
      </c>
      <c r="Z13" s="73">
        <v>4.1959999999999997</v>
      </c>
      <c r="AA13" s="73">
        <v>4.55</v>
      </c>
      <c r="AB13" s="73">
        <v>4.0890000000000004</v>
      </c>
      <c r="AC13" s="73">
        <v>5.0730000000000004</v>
      </c>
      <c r="AD13" s="73">
        <v>3.3239999999999998</v>
      </c>
      <c r="AE13" s="73">
        <v>4.5720000000000001</v>
      </c>
      <c r="AF13" s="77">
        <v>5.1040000000000001</v>
      </c>
      <c r="AG13" s="67">
        <v>5.548</v>
      </c>
      <c r="AH13" s="73">
        <v>4.4409999999999998</v>
      </c>
      <c r="AI13" s="73">
        <v>5.032</v>
      </c>
      <c r="AJ13" s="73">
        <v>5.1159999999999997</v>
      </c>
      <c r="AK13" s="73">
        <v>3.5030000000000001</v>
      </c>
      <c r="AL13" s="77">
        <v>4.3380000000000001</v>
      </c>
      <c r="AM13" s="77">
        <v>4.3390000000000004</v>
      </c>
      <c r="AN13" s="73">
        <v>4.5529999999999999</v>
      </c>
      <c r="AO13" s="73">
        <v>5.2770000000000001</v>
      </c>
      <c r="AP13" s="77">
        <v>3.903</v>
      </c>
      <c r="AQ13" s="73">
        <v>4.8109999999999999</v>
      </c>
      <c r="AR13" s="73">
        <v>3.73</v>
      </c>
      <c r="AS13" s="73">
        <v>3.9620000000000002</v>
      </c>
      <c r="AT13" s="73">
        <v>4.2309999999999999</v>
      </c>
      <c r="AU13" s="73">
        <v>4.165</v>
      </c>
      <c r="AV13" s="77">
        <v>4.7430000000000003</v>
      </c>
      <c r="AW13" s="77">
        <v>5.4379999999999997</v>
      </c>
    </row>
    <row r="14" spans="1:49">
      <c r="A14" s="200">
        <v>41340</v>
      </c>
      <c r="B14" s="73"/>
      <c r="C14" s="73">
        <v>2.5680000000000001</v>
      </c>
      <c r="D14" s="73">
        <v>2.6859999999999999</v>
      </c>
      <c r="E14" s="73">
        <v>3.1360000000000001</v>
      </c>
      <c r="F14" s="73">
        <v>3.3069999999999999</v>
      </c>
      <c r="G14" s="73">
        <v>3.61</v>
      </c>
      <c r="H14" s="77">
        <v>3.7519999999999998</v>
      </c>
      <c r="I14" s="131"/>
      <c r="J14" s="133">
        <f t="shared" si="0"/>
        <v>41340</v>
      </c>
      <c r="K14" s="73">
        <v>4.1790000000000003</v>
      </c>
      <c r="L14" s="73">
        <v>4.3609999999999998</v>
      </c>
      <c r="M14" s="73">
        <v>4.4580000000000002</v>
      </c>
      <c r="N14" s="77">
        <v>4.6159999999999997</v>
      </c>
      <c r="O14" s="67">
        <v>5.05</v>
      </c>
      <c r="P14" s="73">
        <v>3.887</v>
      </c>
      <c r="Q14" s="73">
        <v>4.5010000000000003</v>
      </c>
      <c r="R14" s="73">
        <v>4.6539999999999999</v>
      </c>
      <c r="S14" s="77">
        <v>5.359</v>
      </c>
      <c r="T14" s="67">
        <v>5.4320000000000004</v>
      </c>
      <c r="U14" s="77"/>
      <c r="V14" s="73">
        <v>4.6680000000000001</v>
      </c>
      <c r="W14" s="73">
        <v>5.1040000000000001</v>
      </c>
      <c r="X14" s="73">
        <v>5.4429999999999996</v>
      </c>
      <c r="Y14" s="73">
        <v>5.8760000000000003</v>
      </c>
      <c r="Z14" s="73">
        <v>4.2140000000000004</v>
      </c>
      <c r="AA14" s="73">
        <v>4.5380000000000003</v>
      </c>
      <c r="AB14" s="73">
        <v>4.093</v>
      </c>
      <c r="AC14" s="73">
        <v>5.1050000000000004</v>
      </c>
      <c r="AD14" s="73">
        <v>3.355</v>
      </c>
      <c r="AE14" s="73">
        <v>4.5910000000000002</v>
      </c>
      <c r="AF14" s="77">
        <v>5.125</v>
      </c>
      <c r="AG14" s="67">
        <v>5.5650000000000004</v>
      </c>
      <c r="AH14" s="73">
        <v>4.46</v>
      </c>
      <c r="AI14" s="73">
        <v>5.0549999999999997</v>
      </c>
      <c r="AJ14" s="73">
        <v>5.1470000000000002</v>
      </c>
      <c r="AK14" s="73">
        <v>3.5760000000000001</v>
      </c>
      <c r="AL14" s="77">
        <v>4.367</v>
      </c>
      <c r="AM14" s="77">
        <v>4.3659999999999997</v>
      </c>
      <c r="AN14" s="73">
        <v>4.5720000000000001</v>
      </c>
      <c r="AO14" s="73">
        <v>5.306</v>
      </c>
      <c r="AP14" s="77">
        <v>3.9220000000000002</v>
      </c>
      <c r="AQ14" s="73">
        <v>4.8460000000000001</v>
      </c>
      <c r="AR14" s="73">
        <v>3.7389999999999999</v>
      </c>
      <c r="AS14" s="73">
        <v>3.9790000000000001</v>
      </c>
      <c r="AT14" s="73">
        <v>4.2489999999999997</v>
      </c>
      <c r="AU14" s="73">
        <v>4.1820000000000004</v>
      </c>
      <c r="AV14" s="77">
        <v>4.7629999999999999</v>
      </c>
      <c r="AW14" s="77">
        <v>5.4640000000000004</v>
      </c>
    </row>
    <row r="15" spans="1:49">
      <c r="A15" s="200">
        <v>41341</v>
      </c>
      <c r="B15" s="73"/>
      <c r="C15" s="73">
        <v>2.5459999999999998</v>
      </c>
      <c r="D15" s="73">
        <v>2.7069999999999999</v>
      </c>
      <c r="E15" s="73">
        <v>3.1579999999999999</v>
      </c>
      <c r="F15" s="73">
        <v>3.3420000000000001</v>
      </c>
      <c r="G15" s="73">
        <v>3.64</v>
      </c>
      <c r="H15" s="77">
        <v>3.7909999999999999</v>
      </c>
      <c r="I15" s="131"/>
      <c r="J15" s="133">
        <f t="shared" si="0"/>
        <v>41341</v>
      </c>
      <c r="K15" s="73">
        <v>4.1859999999999999</v>
      </c>
      <c r="L15" s="73">
        <v>4.3600000000000003</v>
      </c>
      <c r="M15" s="73">
        <v>4.3899999999999997</v>
      </c>
      <c r="N15" s="77">
        <v>4.6929999999999996</v>
      </c>
      <c r="O15" s="67">
        <v>5.0570000000000004</v>
      </c>
      <c r="P15" s="73">
        <v>3.863</v>
      </c>
      <c r="Q15" s="73">
        <v>4.4909999999999997</v>
      </c>
      <c r="R15" s="73">
        <v>4.649</v>
      </c>
      <c r="S15" s="77">
        <v>5.3639999999999999</v>
      </c>
      <c r="T15" s="67">
        <v>5.44</v>
      </c>
      <c r="U15" s="77"/>
      <c r="V15" s="73">
        <v>4.6630000000000003</v>
      </c>
      <c r="W15" s="73">
        <v>5.1109999999999998</v>
      </c>
      <c r="X15" s="73">
        <v>5.45</v>
      </c>
      <c r="Y15" s="73">
        <v>5.8920000000000003</v>
      </c>
      <c r="Z15" s="73">
        <v>4.1980000000000004</v>
      </c>
      <c r="AA15" s="73">
        <v>4.5439999999999996</v>
      </c>
      <c r="AB15" s="73">
        <v>4.0679999999999996</v>
      </c>
      <c r="AC15" s="73">
        <v>5.0880000000000001</v>
      </c>
      <c r="AD15" s="73">
        <v>3.3319999999999999</v>
      </c>
      <c r="AE15" s="73">
        <v>4.5750000000000002</v>
      </c>
      <c r="AF15" s="77">
        <v>5.1269999999999998</v>
      </c>
      <c r="AG15" s="67">
        <v>5.5510000000000002</v>
      </c>
      <c r="AH15" s="73">
        <v>4.4610000000000003</v>
      </c>
      <c r="AI15" s="73">
        <v>5.0650000000000004</v>
      </c>
      <c r="AJ15" s="73">
        <v>5.149</v>
      </c>
      <c r="AK15" s="73">
        <v>3.5539999999999998</v>
      </c>
      <c r="AL15" s="77">
        <v>4.3419999999999996</v>
      </c>
      <c r="AM15" s="77">
        <v>4.3419999999999996</v>
      </c>
      <c r="AN15" s="73">
        <v>4.5640000000000001</v>
      </c>
      <c r="AO15" s="73">
        <v>5.3079999999999998</v>
      </c>
      <c r="AP15" s="77">
        <v>3.8919999999999999</v>
      </c>
      <c r="AQ15" s="73">
        <v>4.8330000000000002</v>
      </c>
      <c r="AR15" s="73">
        <v>3.7130000000000001</v>
      </c>
      <c r="AS15" s="73">
        <v>3.9569999999999999</v>
      </c>
      <c r="AT15" s="73">
        <v>4.2409999999999997</v>
      </c>
      <c r="AU15" s="73">
        <v>4.1619999999999999</v>
      </c>
      <c r="AV15" s="77">
        <v>4.76</v>
      </c>
      <c r="AW15" s="77">
        <v>5.4669999999999996</v>
      </c>
    </row>
    <row r="16" spans="1:49">
      <c r="A16" s="200">
        <v>41344</v>
      </c>
      <c r="B16" s="73"/>
      <c r="C16" s="73">
        <v>2.5459999999999998</v>
      </c>
      <c r="D16" s="73">
        <v>2.7429999999999999</v>
      </c>
      <c r="E16" s="73">
        <v>3.2050000000000001</v>
      </c>
      <c r="F16" s="73">
        <v>3.3940000000000001</v>
      </c>
      <c r="G16" s="73">
        <v>3.7069999999999999</v>
      </c>
      <c r="H16" s="77">
        <v>3.8730000000000002</v>
      </c>
      <c r="I16" s="131"/>
      <c r="J16" s="133">
        <f t="shared" si="0"/>
        <v>41344</v>
      </c>
      <c r="K16" s="73">
        <v>4.202</v>
      </c>
      <c r="L16" s="73">
        <v>4.3789999999999996</v>
      </c>
      <c r="M16" s="73">
        <v>4.4720000000000004</v>
      </c>
      <c r="N16" s="77">
        <v>4.6529999999999996</v>
      </c>
      <c r="O16" s="67">
        <v>5.1029999999999998</v>
      </c>
      <c r="P16" s="73">
        <v>3.859</v>
      </c>
      <c r="Q16" s="73">
        <v>4.5090000000000003</v>
      </c>
      <c r="R16" s="73">
        <v>4.67</v>
      </c>
      <c r="S16" s="77">
        <v>5.4029999999999996</v>
      </c>
      <c r="T16" s="67">
        <v>5.48</v>
      </c>
      <c r="U16" s="77"/>
      <c r="V16" s="73">
        <v>4.6849999999999996</v>
      </c>
      <c r="W16" s="73">
        <v>5.149</v>
      </c>
      <c r="X16" s="73">
        <v>5.4969999999999999</v>
      </c>
      <c r="Y16" s="73">
        <v>5.9370000000000003</v>
      </c>
      <c r="Z16" s="73">
        <v>4.1959999999999997</v>
      </c>
      <c r="AA16" s="73">
        <v>4.5469999999999997</v>
      </c>
      <c r="AB16" s="73">
        <v>4.0670000000000002</v>
      </c>
      <c r="AC16" s="73">
        <v>5.1509999999999998</v>
      </c>
      <c r="AD16" s="73">
        <v>3.3029999999999999</v>
      </c>
      <c r="AE16" s="73">
        <v>4.5830000000000002</v>
      </c>
      <c r="AF16" s="77">
        <v>5.1559999999999997</v>
      </c>
      <c r="AG16" s="67">
        <v>5.5880000000000001</v>
      </c>
      <c r="AH16" s="73">
        <v>4.4829999999999997</v>
      </c>
      <c r="AI16" s="73">
        <v>5.1070000000000002</v>
      </c>
      <c r="AJ16" s="73">
        <v>5.1970000000000001</v>
      </c>
      <c r="AK16" s="73">
        <v>3.4140000000000001</v>
      </c>
      <c r="AL16" s="77">
        <v>4.3520000000000003</v>
      </c>
      <c r="AM16" s="77">
        <v>4.351</v>
      </c>
      <c r="AN16" s="73">
        <v>4.5469999999999997</v>
      </c>
      <c r="AO16" s="73">
        <v>5.351</v>
      </c>
      <c r="AP16" s="77">
        <v>3.8980000000000001</v>
      </c>
      <c r="AQ16" s="73">
        <v>4.8639999999999999</v>
      </c>
      <c r="AR16" s="73">
        <v>3.7109999999999999</v>
      </c>
      <c r="AS16" s="73">
        <v>3.9590000000000001</v>
      </c>
      <c r="AT16" s="73">
        <v>4.2569999999999997</v>
      </c>
      <c r="AU16" s="73">
        <v>4.1669999999999998</v>
      </c>
      <c r="AV16" s="77">
        <v>4.7869999999999999</v>
      </c>
      <c r="AW16" s="77">
        <v>5.516</v>
      </c>
    </row>
    <row r="17" spans="1:49">
      <c r="A17" s="200">
        <v>41345</v>
      </c>
      <c r="B17" s="73"/>
      <c r="C17" s="73">
        <v>2.5459999999999998</v>
      </c>
      <c r="D17" s="73">
        <v>2.7210000000000001</v>
      </c>
      <c r="E17" s="73">
        <v>3.1920000000000002</v>
      </c>
      <c r="F17" s="73">
        <v>3.3820000000000001</v>
      </c>
      <c r="G17" s="73">
        <v>3.7050000000000001</v>
      </c>
      <c r="H17" s="77">
        <v>3.8730000000000002</v>
      </c>
      <c r="I17" s="131"/>
      <c r="J17" s="133">
        <f t="shared" si="0"/>
        <v>41345</v>
      </c>
      <c r="K17" s="73">
        <v>4.1269999999999998</v>
      </c>
      <c r="L17" s="73">
        <v>4.3170000000000002</v>
      </c>
      <c r="M17" s="73">
        <v>4.3979999999999997</v>
      </c>
      <c r="N17" s="77">
        <v>4.59</v>
      </c>
      <c r="O17" s="67">
        <v>5.0510000000000002</v>
      </c>
      <c r="P17" s="73">
        <v>3.831</v>
      </c>
      <c r="Q17" s="73">
        <v>4.4619999999999997</v>
      </c>
      <c r="R17" s="73">
        <v>4.6219999999999999</v>
      </c>
      <c r="S17" s="77">
        <v>5.3410000000000002</v>
      </c>
      <c r="T17" s="67">
        <v>5.4160000000000004</v>
      </c>
      <c r="U17" s="77"/>
      <c r="V17" s="73">
        <v>4.6369999999999996</v>
      </c>
      <c r="W17" s="73">
        <v>5.0970000000000004</v>
      </c>
      <c r="X17" s="73">
        <v>5.444</v>
      </c>
      <c r="Y17" s="73">
        <v>5.88</v>
      </c>
      <c r="Z17" s="73">
        <v>4.181</v>
      </c>
      <c r="AA17" s="73">
        <v>4.5229999999999997</v>
      </c>
      <c r="AB17" s="73">
        <v>4.0380000000000003</v>
      </c>
      <c r="AC17" s="73">
        <v>5.0670000000000002</v>
      </c>
      <c r="AD17" s="73">
        <v>3.2669999999999999</v>
      </c>
      <c r="AE17" s="73">
        <v>4.5309999999999997</v>
      </c>
      <c r="AF17" s="77">
        <v>5.0979999999999999</v>
      </c>
      <c r="AG17" s="67">
        <v>5.5389999999999997</v>
      </c>
      <c r="AH17" s="73">
        <v>4.4349999999999996</v>
      </c>
      <c r="AI17" s="73">
        <v>5.0549999999999997</v>
      </c>
      <c r="AJ17" s="73">
        <v>5.1369999999999996</v>
      </c>
      <c r="AK17" s="73">
        <v>3.3839999999999999</v>
      </c>
      <c r="AL17" s="77">
        <v>4.3630000000000004</v>
      </c>
      <c r="AM17" s="77">
        <v>4.3780000000000001</v>
      </c>
      <c r="AN17" s="73">
        <v>4.4809999999999999</v>
      </c>
      <c r="AO17" s="73">
        <v>5.2930000000000001</v>
      </c>
      <c r="AP17" s="77">
        <v>3.8660000000000001</v>
      </c>
      <c r="AQ17" s="73">
        <v>4.83</v>
      </c>
      <c r="AR17" s="73">
        <v>3.68</v>
      </c>
      <c r="AS17" s="73">
        <v>3.9169999999999998</v>
      </c>
      <c r="AT17" s="73">
        <v>4.2110000000000003</v>
      </c>
      <c r="AU17" s="73">
        <v>4.1210000000000004</v>
      </c>
      <c r="AV17" s="77">
        <v>4.7370000000000001</v>
      </c>
      <c r="AW17" s="77">
        <v>5.4509999999999996</v>
      </c>
    </row>
    <row r="18" spans="1:49">
      <c r="A18" s="200">
        <v>41346</v>
      </c>
      <c r="B18" s="73"/>
      <c r="C18" s="73">
        <v>2.528</v>
      </c>
      <c r="D18" s="73">
        <v>2.669</v>
      </c>
      <c r="E18" s="73">
        <v>3.153</v>
      </c>
      <c r="F18" s="73">
        <v>3.3519999999999999</v>
      </c>
      <c r="G18" s="73">
        <v>3.677</v>
      </c>
      <c r="H18" s="77">
        <v>3.8490000000000002</v>
      </c>
      <c r="I18" s="131"/>
      <c r="J18" s="133">
        <f t="shared" si="0"/>
        <v>41346</v>
      </c>
      <c r="K18" s="73">
        <v>4.1139999999999999</v>
      </c>
      <c r="L18" s="73">
        <v>4.3019999999999996</v>
      </c>
      <c r="M18" s="73">
        <v>4.3570000000000002</v>
      </c>
      <c r="N18" s="77">
        <v>4.5590000000000002</v>
      </c>
      <c r="O18" s="67">
        <v>5.0449999999999999</v>
      </c>
      <c r="P18" s="73">
        <v>3.839</v>
      </c>
      <c r="Q18" s="73">
        <v>4.4580000000000002</v>
      </c>
      <c r="R18" s="73">
        <v>4.6180000000000003</v>
      </c>
      <c r="S18" s="77">
        <v>5.3330000000000002</v>
      </c>
      <c r="T18" s="67">
        <v>5.4109999999999996</v>
      </c>
      <c r="U18" s="77"/>
      <c r="V18" s="73">
        <v>4.6340000000000003</v>
      </c>
      <c r="W18" s="73">
        <v>5.0880000000000001</v>
      </c>
      <c r="X18" s="73">
        <v>5.4420000000000002</v>
      </c>
      <c r="Y18" s="73">
        <v>5.8689999999999998</v>
      </c>
      <c r="Z18" s="73">
        <v>4.1539999999999999</v>
      </c>
      <c r="AA18" s="73">
        <v>4.5019999999999998</v>
      </c>
      <c r="AB18" s="73">
        <v>4.0460000000000003</v>
      </c>
      <c r="AC18" s="73">
        <v>5.0640000000000001</v>
      </c>
      <c r="AD18" s="73">
        <v>3.2690000000000001</v>
      </c>
      <c r="AE18" s="73">
        <v>4.5270000000000001</v>
      </c>
      <c r="AF18" s="77">
        <v>5.0919999999999996</v>
      </c>
      <c r="AG18" s="67">
        <v>5.508</v>
      </c>
      <c r="AH18" s="73">
        <v>4.4320000000000004</v>
      </c>
      <c r="AI18" s="73">
        <v>5.0529999999999999</v>
      </c>
      <c r="AJ18" s="73">
        <v>5.1369999999999996</v>
      </c>
      <c r="AK18" s="73">
        <v>3.367</v>
      </c>
      <c r="AL18" s="77">
        <v>4.3979999999999997</v>
      </c>
      <c r="AM18" s="77">
        <v>4.37</v>
      </c>
      <c r="AN18" s="73">
        <v>4.476</v>
      </c>
      <c r="AO18" s="73">
        <v>5.2910000000000004</v>
      </c>
      <c r="AP18" s="77">
        <v>3.8690000000000002</v>
      </c>
      <c r="AQ18" s="73">
        <v>4.8209999999999997</v>
      </c>
      <c r="AR18" s="73">
        <v>3.6869999999999998</v>
      </c>
      <c r="AS18" s="73">
        <v>3.9169999999999998</v>
      </c>
      <c r="AT18" s="73">
        <v>4.2060000000000004</v>
      </c>
      <c r="AU18" s="73">
        <v>4.117</v>
      </c>
      <c r="AV18" s="77">
        <v>4.734</v>
      </c>
      <c r="AW18" s="77">
        <v>5.4509999999999996</v>
      </c>
    </row>
    <row r="19" spans="1:49">
      <c r="A19" s="200">
        <v>41347</v>
      </c>
      <c r="B19" s="73"/>
      <c r="C19" s="73">
        <v>2.5659999999999998</v>
      </c>
      <c r="D19" s="73">
        <v>2.6549999999999998</v>
      </c>
      <c r="E19" s="73">
        <v>3.1539999999999999</v>
      </c>
      <c r="F19" s="73">
        <v>3.3610000000000002</v>
      </c>
      <c r="G19" s="73">
        <v>3.6970000000000001</v>
      </c>
      <c r="H19" s="77">
        <v>3.847</v>
      </c>
      <c r="I19" s="131"/>
      <c r="J19" s="133">
        <f t="shared" si="0"/>
        <v>41347</v>
      </c>
      <c r="K19" s="73">
        <v>4.085</v>
      </c>
      <c r="L19" s="73">
        <v>4.28</v>
      </c>
      <c r="M19" s="73">
        <v>4.3529999999999998</v>
      </c>
      <c r="N19" s="77">
        <v>4.5670000000000002</v>
      </c>
      <c r="O19" s="67">
        <v>5.0519999999999996</v>
      </c>
      <c r="P19" s="73">
        <v>3.8079999999999998</v>
      </c>
      <c r="Q19" s="73">
        <v>4.42</v>
      </c>
      <c r="R19" s="73">
        <v>4.5880000000000001</v>
      </c>
      <c r="S19" s="77">
        <v>5.319</v>
      </c>
      <c r="T19" s="67">
        <v>5.4740000000000002</v>
      </c>
      <c r="U19" s="77"/>
      <c r="V19" s="73">
        <v>4.6029999999999998</v>
      </c>
      <c r="W19" s="73">
        <v>5.0819999999999999</v>
      </c>
      <c r="X19" s="73">
        <v>5.4329999999999998</v>
      </c>
      <c r="Y19" s="73">
        <v>5.89</v>
      </c>
      <c r="Z19" s="73">
        <v>4.1180000000000003</v>
      </c>
      <c r="AA19" s="73">
        <v>4.5209999999999999</v>
      </c>
      <c r="AB19" s="73">
        <v>4.0119999999999996</v>
      </c>
      <c r="AC19" s="73">
        <v>5.0750000000000002</v>
      </c>
      <c r="AD19" s="73">
        <v>3.278</v>
      </c>
      <c r="AE19" s="73">
        <v>4.4779999999999998</v>
      </c>
      <c r="AF19" s="77">
        <v>5.0590000000000002</v>
      </c>
      <c r="AG19" s="67">
        <v>5.4660000000000002</v>
      </c>
      <c r="AH19" s="73">
        <v>4.4050000000000002</v>
      </c>
      <c r="AI19" s="73">
        <v>5.0540000000000003</v>
      </c>
      <c r="AJ19" s="73">
        <v>5.15</v>
      </c>
      <c r="AK19" s="73">
        <v>3.484</v>
      </c>
      <c r="AL19" s="77">
        <v>4.3570000000000002</v>
      </c>
      <c r="AM19" s="77">
        <v>4.3289999999999997</v>
      </c>
      <c r="AN19" s="73">
        <v>4.4539999999999997</v>
      </c>
      <c r="AO19" s="73">
        <v>5.298</v>
      </c>
      <c r="AP19" s="77">
        <v>3.8180000000000001</v>
      </c>
      <c r="AQ19" s="73">
        <v>4.7830000000000004</v>
      </c>
      <c r="AR19" s="73">
        <v>3.65</v>
      </c>
      <c r="AS19" s="73">
        <v>3.863</v>
      </c>
      <c r="AT19" s="73">
        <v>4.1669999999999998</v>
      </c>
      <c r="AU19" s="73">
        <v>4.0659999999999998</v>
      </c>
      <c r="AV19" s="77">
        <v>4.7089999999999996</v>
      </c>
      <c r="AW19" s="77">
        <v>5.4530000000000003</v>
      </c>
    </row>
    <row r="20" spans="1:49">
      <c r="A20" s="200">
        <v>41348</v>
      </c>
      <c r="B20" s="73"/>
      <c r="C20" s="73">
        <v>2.532</v>
      </c>
      <c r="D20" s="73">
        <v>2.6019999999999999</v>
      </c>
      <c r="E20" s="73">
        <v>3.121</v>
      </c>
      <c r="F20" s="73">
        <v>3.331</v>
      </c>
      <c r="G20" s="73">
        <v>3.6619999999999999</v>
      </c>
      <c r="H20" s="77">
        <v>3.8319999999999999</v>
      </c>
      <c r="I20" s="131"/>
      <c r="J20" s="133">
        <f t="shared" si="0"/>
        <v>41348</v>
      </c>
      <c r="K20" s="73">
        <v>4.0549999999999997</v>
      </c>
      <c r="L20" s="73">
        <v>4.2690000000000001</v>
      </c>
      <c r="M20" s="73">
        <v>4.3570000000000002</v>
      </c>
      <c r="N20" s="77">
        <v>4.5229999999999997</v>
      </c>
      <c r="O20" s="67">
        <v>5.0060000000000002</v>
      </c>
      <c r="P20" s="73">
        <v>3.79</v>
      </c>
      <c r="Q20" s="73">
        <v>4.3879999999999999</v>
      </c>
      <c r="R20" s="73">
        <v>4.5529999999999999</v>
      </c>
      <c r="S20" s="77">
        <v>5.2389999999999999</v>
      </c>
      <c r="T20" s="67">
        <v>5.4279999999999999</v>
      </c>
      <c r="U20" s="77"/>
      <c r="V20" s="73">
        <v>4.5670000000000002</v>
      </c>
      <c r="W20" s="73">
        <v>5.0270000000000001</v>
      </c>
      <c r="X20" s="73">
        <v>5.3849999999999998</v>
      </c>
      <c r="Y20" s="73">
        <v>5.758</v>
      </c>
      <c r="Z20" s="73">
        <v>4.101</v>
      </c>
      <c r="AA20" s="73">
        <v>4.492</v>
      </c>
      <c r="AB20" s="73">
        <v>3.9929999999999999</v>
      </c>
      <c r="AC20" s="73">
        <v>5.0350000000000001</v>
      </c>
      <c r="AD20" s="73">
        <v>3.2719999999999998</v>
      </c>
      <c r="AE20" s="73">
        <v>4.452</v>
      </c>
      <c r="AF20" s="77">
        <v>5.0149999999999997</v>
      </c>
      <c r="AG20" s="67">
        <v>5.4169999999999998</v>
      </c>
      <c r="AH20" s="73">
        <v>4.3710000000000004</v>
      </c>
      <c r="AI20" s="73">
        <v>5.0069999999999997</v>
      </c>
      <c r="AJ20" s="73">
        <v>5.1029999999999998</v>
      </c>
      <c r="AK20" s="73">
        <v>3.609</v>
      </c>
      <c r="AL20" s="77">
        <v>4.3319999999999999</v>
      </c>
      <c r="AM20" s="77">
        <v>4.3520000000000003</v>
      </c>
      <c r="AN20" s="73">
        <v>4.42</v>
      </c>
      <c r="AO20" s="73">
        <v>5.2519999999999998</v>
      </c>
      <c r="AP20" s="77">
        <v>3.802</v>
      </c>
      <c r="AQ20" s="73">
        <v>4.7549999999999999</v>
      </c>
      <c r="AR20" s="73">
        <v>3.6320000000000001</v>
      </c>
      <c r="AS20" s="73">
        <v>3.839</v>
      </c>
      <c r="AT20" s="73">
        <v>4.1360000000000001</v>
      </c>
      <c r="AU20" s="73">
        <v>4.0419999999999998</v>
      </c>
      <c r="AV20" s="77">
        <v>4.67</v>
      </c>
      <c r="AW20" s="77">
        <v>5.3339999999999996</v>
      </c>
    </row>
    <row r="21" spans="1:49">
      <c r="A21" s="200">
        <v>41351</v>
      </c>
      <c r="B21" s="73"/>
      <c r="C21" s="73">
        <v>2.5110000000000001</v>
      </c>
      <c r="D21" s="73">
        <v>2.5430000000000001</v>
      </c>
      <c r="E21" s="73">
        <v>3.0529999999999999</v>
      </c>
      <c r="F21" s="73"/>
      <c r="G21" s="73"/>
      <c r="H21" s="77">
        <v>3.7719999999999998</v>
      </c>
      <c r="I21" s="131"/>
      <c r="J21" s="133">
        <f t="shared" si="0"/>
        <v>41351</v>
      </c>
      <c r="K21" s="73">
        <v>4.0410000000000004</v>
      </c>
      <c r="L21" s="73">
        <v>4.2039999999999997</v>
      </c>
      <c r="M21" s="73">
        <v>4.2830000000000004</v>
      </c>
      <c r="N21" s="77">
        <v>4.415</v>
      </c>
      <c r="O21" s="67">
        <v>4.9400000000000004</v>
      </c>
      <c r="P21" s="73">
        <v>3.8</v>
      </c>
      <c r="Q21" s="73">
        <v>4.3579999999999997</v>
      </c>
      <c r="R21" s="73">
        <v>4.5140000000000002</v>
      </c>
      <c r="S21" s="77">
        <v>5.2089999999999996</v>
      </c>
      <c r="T21" s="67">
        <v>5.3609999999999998</v>
      </c>
      <c r="U21" s="77"/>
      <c r="V21" s="73">
        <v>4.5279999999999996</v>
      </c>
      <c r="W21" s="73">
        <v>4.9560000000000004</v>
      </c>
      <c r="X21" s="73">
        <v>5.32</v>
      </c>
      <c r="Y21" s="73">
        <v>5.5190000000000001</v>
      </c>
      <c r="Z21" s="73">
        <v>4.0970000000000004</v>
      </c>
      <c r="AA21" s="73">
        <v>4.4809999999999999</v>
      </c>
      <c r="AB21" s="73">
        <v>4</v>
      </c>
      <c r="AC21" s="73">
        <v>4.992</v>
      </c>
      <c r="AD21" s="73">
        <v>3.2869999999999999</v>
      </c>
      <c r="AE21" s="73">
        <v>4.4269999999999996</v>
      </c>
      <c r="AF21" s="77">
        <v>4.9400000000000004</v>
      </c>
      <c r="AG21" s="67">
        <v>5.2960000000000003</v>
      </c>
      <c r="AH21" s="73">
        <v>4.3230000000000004</v>
      </c>
      <c r="AI21" s="73">
        <v>4.944</v>
      </c>
      <c r="AJ21" s="73">
        <v>5.0339999999999998</v>
      </c>
      <c r="AK21" s="73">
        <v>3.3980000000000001</v>
      </c>
      <c r="AL21" s="77">
        <v>4.1929999999999996</v>
      </c>
      <c r="AM21" s="77">
        <v>4.1929999999999996</v>
      </c>
      <c r="AN21" s="73">
        <v>4.391</v>
      </c>
      <c r="AO21" s="73">
        <v>5.18</v>
      </c>
      <c r="AP21" s="77">
        <v>3.7959999999999998</v>
      </c>
      <c r="AQ21" s="73">
        <v>4.7050000000000001</v>
      </c>
      <c r="AR21" s="73">
        <v>3.665</v>
      </c>
      <c r="AS21" s="73">
        <v>3.8109999999999999</v>
      </c>
      <c r="AT21" s="73">
        <v>4.09</v>
      </c>
      <c r="AU21" s="73">
        <v>4.0209999999999999</v>
      </c>
      <c r="AV21" s="77">
        <v>4.6219999999999999</v>
      </c>
      <c r="AW21" s="77">
        <v>5.266</v>
      </c>
    </row>
    <row r="22" spans="1:49">
      <c r="A22" s="200">
        <v>41352</v>
      </c>
      <c r="B22" s="73"/>
      <c r="C22" s="73">
        <v>2.56</v>
      </c>
      <c r="D22" s="73">
        <v>2.5579999999999998</v>
      </c>
      <c r="E22" s="73">
        <v>3.056</v>
      </c>
      <c r="F22" s="73">
        <v>3.2570000000000001</v>
      </c>
      <c r="G22" s="73">
        <v>3.5750000000000002</v>
      </c>
      <c r="H22" s="77">
        <v>3.7269999999999999</v>
      </c>
      <c r="I22" s="131"/>
      <c r="J22" s="133">
        <f t="shared" si="0"/>
        <v>41352</v>
      </c>
      <c r="K22" s="73">
        <v>4.0199999999999996</v>
      </c>
      <c r="L22" s="73">
        <v>4.2110000000000003</v>
      </c>
      <c r="M22" s="73">
        <v>4.2789999999999999</v>
      </c>
      <c r="N22" s="77">
        <v>4.4980000000000002</v>
      </c>
      <c r="O22" s="67">
        <v>4.9530000000000003</v>
      </c>
      <c r="P22" s="73">
        <v>3.78</v>
      </c>
      <c r="Q22" s="73">
        <v>4.359</v>
      </c>
      <c r="R22" s="73">
        <v>4.5170000000000003</v>
      </c>
      <c r="S22" s="77">
        <v>5.2229999999999999</v>
      </c>
      <c r="T22" s="67">
        <v>5.3780000000000001</v>
      </c>
      <c r="U22" s="77"/>
      <c r="V22" s="73">
        <v>4.5389999999999997</v>
      </c>
      <c r="W22" s="73">
        <v>4.9720000000000004</v>
      </c>
      <c r="X22" s="73">
        <v>5.3330000000000002</v>
      </c>
      <c r="Y22" s="73">
        <v>5.48</v>
      </c>
      <c r="Z22" s="73">
        <v>4.1189999999999998</v>
      </c>
      <c r="AA22" s="73">
        <v>4.492</v>
      </c>
      <c r="AB22" s="73">
        <v>3.9820000000000002</v>
      </c>
      <c r="AC22" s="73">
        <v>4.9809999999999999</v>
      </c>
      <c r="AD22" s="73">
        <v>3.2290000000000001</v>
      </c>
      <c r="AE22" s="73">
        <v>4.4340000000000002</v>
      </c>
      <c r="AF22" s="77">
        <v>4.9589999999999996</v>
      </c>
      <c r="AG22" s="67">
        <v>5.2910000000000004</v>
      </c>
      <c r="AH22" s="73">
        <v>4.3360000000000003</v>
      </c>
      <c r="AI22" s="73">
        <v>4.9569999999999999</v>
      </c>
      <c r="AJ22" s="73">
        <v>5.0469999999999997</v>
      </c>
      <c r="AK22" s="73">
        <v>3.3159999999999998</v>
      </c>
      <c r="AL22" s="77">
        <v>4.194</v>
      </c>
      <c r="AM22" s="77">
        <v>4.173</v>
      </c>
      <c r="AN22" s="73">
        <v>4.3630000000000004</v>
      </c>
      <c r="AO22" s="73">
        <v>5.1920000000000002</v>
      </c>
      <c r="AP22" s="77">
        <v>3.7909999999999999</v>
      </c>
      <c r="AQ22" s="73">
        <v>4.7140000000000004</v>
      </c>
      <c r="AR22" s="73">
        <v>3.5840000000000001</v>
      </c>
      <c r="AS22" s="73">
        <v>3.8159999999999998</v>
      </c>
      <c r="AT22" s="73">
        <v>4.0940000000000003</v>
      </c>
      <c r="AU22" s="73">
        <v>4.0270000000000001</v>
      </c>
      <c r="AV22" s="77">
        <v>4.6340000000000003</v>
      </c>
      <c r="AW22" s="77">
        <v>5.2830000000000004</v>
      </c>
    </row>
    <row r="23" spans="1:49">
      <c r="A23" s="200">
        <v>41353</v>
      </c>
      <c r="B23" s="73"/>
      <c r="C23" s="73">
        <v>2.5640000000000001</v>
      </c>
      <c r="D23" s="73">
        <v>2.5470000000000002</v>
      </c>
      <c r="E23" s="73">
        <v>3.0310000000000001</v>
      </c>
      <c r="F23" s="73">
        <v>3.2050000000000001</v>
      </c>
      <c r="G23" s="73">
        <v>3.5110000000000001</v>
      </c>
      <c r="H23" s="77">
        <v>3.6789999999999998</v>
      </c>
      <c r="I23" s="131"/>
      <c r="J23" s="133">
        <f t="shared" si="0"/>
        <v>41353</v>
      </c>
      <c r="K23" s="73">
        <v>4.0490000000000004</v>
      </c>
      <c r="L23" s="73">
        <v>4.24</v>
      </c>
      <c r="M23" s="73">
        <v>4.3070000000000004</v>
      </c>
      <c r="N23" s="77">
        <v>4.5129999999999999</v>
      </c>
      <c r="O23" s="67">
        <v>4.9690000000000003</v>
      </c>
      <c r="P23" s="73">
        <v>3.81</v>
      </c>
      <c r="Q23" s="73">
        <v>4.3460000000000001</v>
      </c>
      <c r="R23" s="73">
        <v>4.5369999999999999</v>
      </c>
      <c r="S23" s="77">
        <v>5.2350000000000003</v>
      </c>
      <c r="T23" s="67">
        <v>5.3970000000000002</v>
      </c>
      <c r="U23" s="77"/>
      <c r="V23" s="73">
        <v>4.5330000000000004</v>
      </c>
      <c r="W23" s="73">
        <v>4.9729999999999999</v>
      </c>
      <c r="X23" s="73">
        <v>5.35</v>
      </c>
      <c r="Y23" s="73">
        <v>5.476</v>
      </c>
      <c r="Z23" s="73">
        <v>4.1120000000000001</v>
      </c>
      <c r="AA23" s="73">
        <v>4.4950000000000001</v>
      </c>
      <c r="AB23" s="73">
        <v>4.0110000000000001</v>
      </c>
      <c r="AC23" s="73">
        <v>5.0259999999999998</v>
      </c>
      <c r="AD23" s="73">
        <v>3.2690000000000001</v>
      </c>
      <c r="AE23" s="73">
        <v>4.4610000000000003</v>
      </c>
      <c r="AF23" s="77">
        <v>4.976</v>
      </c>
      <c r="AG23" s="67">
        <v>5.306</v>
      </c>
      <c r="AH23" s="73">
        <v>4.3550000000000004</v>
      </c>
      <c r="AI23" s="73">
        <v>4.9740000000000002</v>
      </c>
      <c r="AJ23" s="73">
        <v>5.0640000000000001</v>
      </c>
      <c r="AK23" s="73">
        <v>6.9210000000000003</v>
      </c>
      <c r="AL23" s="77">
        <v>4.2270000000000003</v>
      </c>
      <c r="AM23" s="77">
        <v>4.2050000000000001</v>
      </c>
      <c r="AN23" s="73">
        <v>4.3869999999999996</v>
      </c>
      <c r="AO23" s="73">
        <v>5.2110000000000003</v>
      </c>
      <c r="AP23" s="77">
        <v>3.806</v>
      </c>
      <c r="AQ23" s="73">
        <v>4.7130000000000001</v>
      </c>
      <c r="AR23" s="73">
        <v>3.617</v>
      </c>
      <c r="AS23" s="73">
        <v>3.835</v>
      </c>
      <c r="AT23" s="73">
        <v>4.1210000000000004</v>
      </c>
      <c r="AU23" s="73">
        <v>4.0549999999999997</v>
      </c>
      <c r="AV23" s="77">
        <v>4.6539999999999999</v>
      </c>
      <c r="AW23" s="77">
        <v>5.3</v>
      </c>
    </row>
    <row r="24" spans="1:49">
      <c r="A24" s="200">
        <v>41354</v>
      </c>
      <c r="B24" s="73"/>
      <c r="C24" s="73">
        <v>2.5750000000000002</v>
      </c>
      <c r="D24" s="73">
        <v>2.5819999999999999</v>
      </c>
      <c r="E24" s="73">
        <v>3.0710000000000002</v>
      </c>
      <c r="F24" s="73">
        <v>3.2759999999999998</v>
      </c>
      <c r="G24" s="73">
        <v>3.585</v>
      </c>
      <c r="H24" s="77">
        <v>3.7309999999999999</v>
      </c>
      <c r="I24" s="131"/>
      <c r="J24" s="133">
        <f t="shared" si="0"/>
        <v>41354</v>
      </c>
      <c r="K24" s="73">
        <v>4.048</v>
      </c>
      <c r="L24" s="73">
        <v>4.2430000000000003</v>
      </c>
      <c r="M24" s="73">
        <v>4.32</v>
      </c>
      <c r="N24" s="77">
        <v>4.5369999999999999</v>
      </c>
      <c r="O24" s="67">
        <v>4.9889999999999999</v>
      </c>
      <c r="P24" s="73">
        <v>3.7919999999999998</v>
      </c>
      <c r="Q24" s="73">
        <v>4.3840000000000003</v>
      </c>
      <c r="R24" s="73">
        <v>4.55</v>
      </c>
      <c r="S24" s="77">
        <v>5.2640000000000002</v>
      </c>
      <c r="T24" s="67">
        <v>5.4240000000000004</v>
      </c>
      <c r="U24" s="77"/>
      <c r="V24" s="73">
        <v>4.5460000000000003</v>
      </c>
      <c r="W24" s="73">
        <v>4.9950000000000001</v>
      </c>
      <c r="X24" s="73">
        <v>5.3680000000000003</v>
      </c>
      <c r="Y24" s="73">
        <v>5.5049999999999999</v>
      </c>
      <c r="Z24" s="73">
        <v>4.1070000000000002</v>
      </c>
      <c r="AA24" s="73">
        <v>4.5030000000000001</v>
      </c>
      <c r="AB24" s="73">
        <v>3.996</v>
      </c>
      <c r="AC24" s="73">
        <v>5.0369999999999999</v>
      </c>
      <c r="AD24" s="73">
        <v>3.238</v>
      </c>
      <c r="AE24" s="73">
        <v>4.4630000000000001</v>
      </c>
      <c r="AF24" s="77">
        <v>4.9950000000000001</v>
      </c>
      <c r="AG24" s="67">
        <v>5.3280000000000003</v>
      </c>
      <c r="AH24" s="73">
        <v>4.3689999999999998</v>
      </c>
      <c r="AI24" s="73">
        <v>4.968</v>
      </c>
      <c r="AJ24" s="73">
        <v>5.0830000000000002</v>
      </c>
      <c r="AK24" s="73">
        <v>6.9210000000000003</v>
      </c>
      <c r="AL24" s="77">
        <v>4.2270000000000003</v>
      </c>
      <c r="AM24" s="77">
        <v>4.2380000000000004</v>
      </c>
      <c r="AN24" s="73">
        <v>4.3819999999999997</v>
      </c>
      <c r="AO24" s="73">
        <v>5.23</v>
      </c>
      <c r="AP24" s="77">
        <v>3.794</v>
      </c>
      <c r="AQ24" s="73">
        <v>4.7380000000000004</v>
      </c>
      <c r="AR24" s="73">
        <v>3.5990000000000002</v>
      </c>
      <c r="AS24" s="73">
        <v>3.8290000000000002</v>
      </c>
      <c r="AT24" s="73">
        <v>4.1219999999999999</v>
      </c>
      <c r="AU24" s="73">
        <v>4.056</v>
      </c>
      <c r="AV24" s="77">
        <v>4.67</v>
      </c>
      <c r="AW24" s="77">
        <v>5.3250000000000002</v>
      </c>
    </row>
    <row r="25" spans="1:49">
      <c r="A25" s="200">
        <v>41355</v>
      </c>
      <c r="B25" s="73"/>
      <c r="C25" s="73">
        <v>2.5529999999999999</v>
      </c>
      <c r="D25" s="73">
        <v>2.5569999999999999</v>
      </c>
      <c r="E25" s="73">
        <v>3.0339999999999998</v>
      </c>
      <c r="F25" s="73">
        <v>3.2269999999999999</v>
      </c>
      <c r="G25" s="73">
        <v>3.528</v>
      </c>
      <c r="H25" s="77">
        <v>3.7010000000000001</v>
      </c>
      <c r="I25" s="131"/>
      <c r="J25" s="133">
        <f t="shared" si="0"/>
        <v>41355</v>
      </c>
      <c r="K25" s="73">
        <v>4.0659999999999998</v>
      </c>
      <c r="L25" s="73">
        <v>4.2629999999999999</v>
      </c>
      <c r="M25" s="73">
        <v>4.335</v>
      </c>
      <c r="N25" s="77">
        <v>4.5469999999999997</v>
      </c>
      <c r="O25" s="67">
        <v>4.9969999999999999</v>
      </c>
      <c r="P25" s="73">
        <v>3.8090000000000002</v>
      </c>
      <c r="Q25" s="73">
        <v>4.3680000000000003</v>
      </c>
      <c r="R25" s="73">
        <v>4.5640000000000001</v>
      </c>
      <c r="S25" s="77">
        <v>5.2640000000000002</v>
      </c>
      <c r="T25" s="67">
        <v>5.4290000000000003</v>
      </c>
      <c r="U25" s="77"/>
      <c r="V25" s="73">
        <v>4.5599999999999996</v>
      </c>
      <c r="W25" s="73">
        <v>5.0010000000000003</v>
      </c>
      <c r="X25" s="73">
        <v>5.375</v>
      </c>
      <c r="Y25" s="73">
        <v>5.5030000000000001</v>
      </c>
      <c r="Z25" s="73">
        <v>4.1230000000000002</v>
      </c>
      <c r="AA25" s="73">
        <v>4.4989999999999997</v>
      </c>
      <c r="AB25" s="73">
        <v>4.0129999999999999</v>
      </c>
      <c r="AC25" s="73">
        <v>5.048</v>
      </c>
      <c r="AD25" s="73">
        <v>3.2519999999999998</v>
      </c>
      <c r="AE25" s="73">
        <v>4.4809999999999999</v>
      </c>
      <c r="AF25" s="77">
        <v>5.0049999999999999</v>
      </c>
      <c r="AG25" s="67">
        <v>5.3330000000000002</v>
      </c>
      <c r="AH25" s="73">
        <v>4.3860000000000001</v>
      </c>
      <c r="AI25" s="73">
        <v>4.9790000000000001</v>
      </c>
      <c r="AJ25" s="73">
        <v>5.0910000000000002</v>
      </c>
      <c r="AK25" s="73"/>
      <c r="AL25" s="77">
        <v>4.2480000000000002</v>
      </c>
      <c r="AM25" s="77">
        <v>4.2480000000000002</v>
      </c>
      <c r="AN25" s="73">
        <v>4.42</v>
      </c>
      <c r="AO25" s="73">
        <v>5.2389999999999999</v>
      </c>
      <c r="AP25" s="77">
        <v>3.8250000000000002</v>
      </c>
      <c r="AQ25" s="73">
        <v>4.7629999999999999</v>
      </c>
      <c r="AR25" s="73">
        <v>3.621</v>
      </c>
      <c r="AS25" s="73">
        <v>3.831</v>
      </c>
      <c r="AT25" s="73">
        <v>4.1420000000000003</v>
      </c>
      <c r="AU25" s="73">
        <v>4.0739999999999998</v>
      </c>
      <c r="AV25" s="77">
        <v>4.6820000000000004</v>
      </c>
      <c r="AW25" s="77">
        <v>5.3280000000000003</v>
      </c>
    </row>
    <row r="26" spans="1:49">
      <c r="A26" s="200">
        <v>41358</v>
      </c>
      <c r="B26" s="73"/>
      <c r="C26" s="73">
        <v>2.5489999999999999</v>
      </c>
      <c r="D26" s="73">
        <v>2.593</v>
      </c>
      <c r="E26" s="73">
        <v>3.0739999999999998</v>
      </c>
      <c r="F26" s="73">
        <v>3.278</v>
      </c>
      <c r="G26" s="73">
        <v>3.5979999999999999</v>
      </c>
      <c r="H26" s="77">
        <v>3.7410000000000001</v>
      </c>
      <c r="I26" s="131"/>
      <c r="J26" s="133">
        <f t="shared" si="0"/>
        <v>41358</v>
      </c>
      <c r="K26" s="73">
        <v>4.0629999999999997</v>
      </c>
      <c r="L26" s="73">
        <v>4.2560000000000002</v>
      </c>
      <c r="M26" s="73">
        <v>4.3419999999999996</v>
      </c>
      <c r="N26" s="77">
        <v>4.5289999999999999</v>
      </c>
      <c r="O26" s="67">
        <v>4.9870000000000001</v>
      </c>
      <c r="P26" s="73">
        <v>3.7989999999999999</v>
      </c>
      <c r="Q26" s="73">
        <v>4.3659999999999997</v>
      </c>
      <c r="R26" s="73">
        <v>4.5590000000000002</v>
      </c>
      <c r="S26" s="77">
        <v>5.2530000000000001</v>
      </c>
      <c r="T26" s="67">
        <v>5.42</v>
      </c>
      <c r="U26" s="77"/>
      <c r="V26" s="73">
        <v>4.5540000000000003</v>
      </c>
      <c r="W26" s="73">
        <v>4.9859999999999998</v>
      </c>
      <c r="X26" s="73">
        <v>5.3650000000000002</v>
      </c>
      <c r="Y26" s="73">
        <v>5.4909999999999997</v>
      </c>
      <c r="Z26" s="73">
        <v>4.117</v>
      </c>
      <c r="AA26" s="73">
        <v>4.4960000000000004</v>
      </c>
      <c r="AB26" s="73">
        <v>3.9969999999999999</v>
      </c>
      <c r="AC26" s="73">
        <v>5.04</v>
      </c>
      <c r="AD26" s="73">
        <v>3.2210000000000001</v>
      </c>
      <c r="AE26" s="73">
        <v>4.4790000000000001</v>
      </c>
      <c r="AF26" s="77">
        <v>4.9960000000000004</v>
      </c>
      <c r="AG26" s="67">
        <v>5.3179999999999996</v>
      </c>
      <c r="AH26" s="73">
        <v>4.3789999999999996</v>
      </c>
      <c r="AI26" s="73">
        <v>4.9710000000000001</v>
      </c>
      <c r="AJ26" s="73">
        <v>5.0780000000000003</v>
      </c>
      <c r="AK26" s="73"/>
      <c r="AL26" s="77">
        <v>4.2439999999999998</v>
      </c>
      <c r="AM26" s="77">
        <v>4.2450000000000001</v>
      </c>
      <c r="AN26" s="73">
        <v>4.3940000000000001</v>
      </c>
      <c r="AO26" s="73">
        <v>5.2249999999999996</v>
      </c>
      <c r="AP26" s="77">
        <v>3.8029999999999999</v>
      </c>
      <c r="AQ26" s="73">
        <v>4.742</v>
      </c>
      <c r="AR26" s="73">
        <v>3.6070000000000002</v>
      </c>
      <c r="AS26" s="73">
        <v>3.827</v>
      </c>
      <c r="AT26" s="73">
        <v>4.1379999999999999</v>
      </c>
      <c r="AU26" s="73">
        <v>4.069</v>
      </c>
      <c r="AV26" s="77">
        <v>4.6740000000000004</v>
      </c>
      <c r="AW26" s="77">
        <v>5.3170000000000002</v>
      </c>
    </row>
    <row r="27" spans="1:49">
      <c r="A27" s="200">
        <v>41359</v>
      </c>
      <c r="B27" s="73"/>
      <c r="C27" s="73">
        <v>2.5670000000000002</v>
      </c>
      <c r="D27" s="73">
        <v>2.569</v>
      </c>
      <c r="E27" s="73">
        <v>3.05</v>
      </c>
      <c r="F27" s="73">
        <v>3.2490000000000001</v>
      </c>
      <c r="G27" s="73">
        <v>3.5329999999999999</v>
      </c>
      <c r="H27" s="77">
        <v>3.7040000000000002</v>
      </c>
      <c r="I27" s="131"/>
      <c r="J27" s="133">
        <f t="shared" si="0"/>
        <v>41359</v>
      </c>
      <c r="K27" s="73">
        <v>4.0490000000000004</v>
      </c>
      <c r="L27" s="73">
        <v>4.2380000000000004</v>
      </c>
      <c r="M27" s="73">
        <v>4.2789999999999999</v>
      </c>
      <c r="N27" s="77">
        <v>4.51</v>
      </c>
      <c r="O27" s="67">
        <v>4.9589999999999996</v>
      </c>
      <c r="P27" s="73">
        <v>3.8180000000000001</v>
      </c>
      <c r="Q27" s="73">
        <v>4.3330000000000002</v>
      </c>
      <c r="R27" s="73">
        <v>4.5369999999999999</v>
      </c>
      <c r="S27" s="77">
        <v>5.2240000000000002</v>
      </c>
      <c r="T27" s="67">
        <v>5.3970000000000002</v>
      </c>
      <c r="U27" s="77"/>
      <c r="V27" s="73">
        <v>4.5369999999999999</v>
      </c>
      <c r="W27" s="73">
        <v>4.9580000000000002</v>
      </c>
      <c r="X27" s="73">
        <v>5.3390000000000004</v>
      </c>
      <c r="Y27" s="73">
        <v>5.4580000000000002</v>
      </c>
      <c r="Z27" s="73">
        <v>4.1779999999999999</v>
      </c>
      <c r="AA27" s="73">
        <v>4.492</v>
      </c>
      <c r="AB27" s="73">
        <v>4.0270000000000001</v>
      </c>
      <c r="AC27" s="73">
        <v>5.024</v>
      </c>
      <c r="AD27" s="73">
        <v>6.48</v>
      </c>
      <c r="AE27" s="73">
        <v>4.468</v>
      </c>
      <c r="AF27" s="77">
        <v>4.96</v>
      </c>
      <c r="AG27" s="67">
        <v>5.2789999999999999</v>
      </c>
      <c r="AH27" s="73">
        <v>4.359</v>
      </c>
      <c r="AI27" s="73">
        <v>4.9640000000000004</v>
      </c>
      <c r="AJ27" s="73">
        <v>5.0510000000000002</v>
      </c>
      <c r="AK27" s="73"/>
      <c r="AL27" s="77">
        <v>4.2949999999999999</v>
      </c>
      <c r="AM27" s="77">
        <v>4.2450000000000001</v>
      </c>
      <c r="AN27" s="73">
        <v>4.4039999999999999</v>
      </c>
      <c r="AO27" s="73">
        <v>5.1970000000000001</v>
      </c>
      <c r="AP27" s="77">
        <v>3.806</v>
      </c>
      <c r="AQ27" s="73">
        <v>4.7140000000000004</v>
      </c>
      <c r="AR27" s="73">
        <v>3.5659999999999998</v>
      </c>
      <c r="AS27" s="73">
        <v>3.81</v>
      </c>
      <c r="AT27" s="73">
        <v>4.1219999999999999</v>
      </c>
      <c r="AU27" s="73">
        <v>4.056</v>
      </c>
      <c r="AV27" s="77">
        <v>4.6509999999999998</v>
      </c>
      <c r="AW27" s="77">
        <v>5.2839999999999998</v>
      </c>
    </row>
    <row r="28" spans="1:49">
      <c r="A28" s="200">
        <v>41360</v>
      </c>
      <c r="B28" s="73"/>
      <c r="C28" s="73">
        <v>2.54</v>
      </c>
      <c r="D28" s="73">
        <v>2.5390000000000001</v>
      </c>
      <c r="E28" s="73">
        <v>2.9649999999999999</v>
      </c>
      <c r="F28" s="73">
        <v>3.1829999999999998</v>
      </c>
      <c r="G28" s="73">
        <v>3.4740000000000002</v>
      </c>
      <c r="H28" s="77">
        <v>3.6059999999999999</v>
      </c>
      <c r="I28" s="131"/>
      <c r="J28" s="133">
        <f t="shared" si="0"/>
        <v>41360</v>
      </c>
      <c r="K28" s="73">
        <v>3.9729999999999999</v>
      </c>
      <c r="L28" s="73">
        <v>4.1539999999999999</v>
      </c>
      <c r="M28" s="73">
        <v>4.1989999999999998</v>
      </c>
      <c r="N28" s="77">
        <v>4.423</v>
      </c>
      <c r="O28" s="67">
        <v>4.851</v>
      </c>
      <c r="P28" s="73">
        <v>3.7709999999999999</v>
      </c>
      <c r="Q28" s="73">
        <v>4.2350000000000003</v>
      </c>
      <c r="R28" s="73">
        <v>4.4409999999999998</v>
      </c>
      <c r="S28" s="77">
        <v>5.101</v>
      </c>
      <c r="T28" s="67">
        <v>5.2670000000000003</v>
      </c>
      <c r="U28" s="77"/>
      <c r="V28" s="73">
        <v>4.4560000000000004</v>
      </c>
      <c r="W28" s="73">
        <v>4.8559999999999999</v>
      </c>
      <c r="X28" s="73">
        <v>5.2290000000000001</v>
      </c>
      <c r="Y28" s="73">
        <v>5.3310000000000004</v>
      </c>
      <c r="Z28" s="73">
        <v>4.0430000000000001</v>
      </c>
      <c r="AA28" s="73"/>
      <c r="AB28" s="73">
        <v>3.9609999999999999</v>
      </c>
      <c r="AC28" s="73">
        <v>4.9180000000000001</v>
      </c>
      <c r="AD28" s="73">
        <v>6.48</v>
      </c>
      <c r="AE28" s="73">
        <v>4.3959999999999999</v>
      </c>
      <c r="AF28" s="77">
        <v>4.8730000000000002</v>
      </c>
      <c r="AG28" s="67">
        <v>5.1779999999999999</v>
      </c>
      <c r="AH28" s="73">
        <v>4.2750000000000004</v>
      </c>
      <c r="AI28" s="73">
        <v>4.8369999999999997</v>
      </c>
      <c r="AJ28" s="73">
        <v>4.9480000000000004</v>
      </c>
      <c r="AK28" s="73"/>
      <c r="AL28" s="77">
        <v>4.1280000000000001</v>
      </c>
      <c r="AM28" s="77">
        <v>4.1269999999999998</v>
      </c>
      <c r="AN28" s="73">
        <v>4.3010000000000002</v>
      </c>
      <c r="AO28" s="73">
        <v>5.0919999999999996</v>
      </c>
      <c r="AP28" s="77">
        <v>3.7450000000000001</v>
      </c>
      <c r="AQ28" s="73">
        <v>4.6289999999999996</v>
      </c>
      <c r="AR28" s="73">
        <v>3.4990000000000001</v>
      </c>
      <c r="AS28" s="73">
        <v>3.7410000000000001</v>
      </c>
      <c r="AT28" s="73">
        <v>4.0449999999999999</v>
      </c>
      <c r="AU28" s="73">
        <v>3.9910000000000001</v>
      </c>
      <c r="AV28" s="77">
        <v>4.5670000000000002</v>
      </c>
      <c r="AW28" s="77">
        <v>5.1669999999999998</v>
      </c>
    </row>
    <row r="29" spans="1:49">
      <c r="A29" s="200">
        <v>41361</v>
      </c>
      <c r="B29" s="73"/>
      <c r="C29" s="73">
        <v>2.5299999999999998</v>
      </c>
      <c r="D29" s="73">
        <v>2.4900000000000002</v>
      </c>
      <c r="E29" s="73"/>
      <c r="F29" s="73">
        <v>3.0529999999999999</v>
      </c>
      <c r="G29" s="73">
        <v>3.3439999999999999</v>
      </c>
      <c r="H29" s="77">
        <v>3.5110000000000001</v>
      </c>
      <c r="I29" s="131"/>
      <c r="J29" s="133">
        <f t="shared" si="0"/>
        <v>41361</v>
      </c>
      <c r="K29" s="73">
        <v>3.9769999999999999</v>
      </c>
      <c r="L29" s="73">
        <v>4.1619999999999999</v>
      </c>
      <c r="M29" s="73">
        <v>4.2050000000000001</v>
      </c>
      <c r="N29" s="77">
        <v>4.431</v>
      </c>
      <c r="O29" s="67">
        <v>4.8570000000000002</v>
      </c>
      <c r="P29" s="73">
        <v>3.7839999999999998</v>
      </c>
      <c r="Q29" s="73">
        <v>4.2380000000000004</v>
      </c>
      <c r="R29" s="73">
        <v>4.4269999999999996</v>
      </c>
      <c r="S29" s="77">
        <v>5.0979999999999999</v>
      </c>
      <c r="T29" s="67">
        <v>5.2709999999999999</v>
      </c>
      <c r="U29" s="77"/>
      <c r="V29" s="73">
        <v>4.4610000000000003</v>
      </c>
      <c r="W29" s="73">
        <v>4.859</v>
      </c>
      <c r="X29" s="73">
        <v>5.2350000000000003</v>
      </c>
      <c r="Y29" s="73">
        <v>5.3330000000000002</v>
      </c>
      <c r="Z29" s="73">
        <v>4.109</v>
      </c>
      <c r="AA29" s="73"/>
      <c r="AB29" s="73">
        <v>3.9729999999999999</v>
      </c>
      <c r="AC29" s="73">
        <v>4.9690000000000003</v>
      </c>
      <c r="AD29" s="73">
        <v>6.48</v>
      </c>
      <c r="AE29" s="73">
        <v>4.399</v>
      </c>
      <c r="AF29" s="77">
        <v>4.8810000000000002</v>
      </c>
      <c r="AG29" s="67">
        <v>5.1959999999999997</v>
      </c>
      <c r="AH29" s="73">
        <v>4.2839999999999998</v>
      </c>
      <c r="AI29" s="73">
        <v>4.8209999999999997</v>
      </c>
      <c r="AJ29" s="73">
        <v>4.9329999999999998</v>
      </c>
      <c r="AK29" s="73"/>
      <c r="AL29" s="77">
        <v>4.1269999999999998</v>
      </c>
      <c r="AM29" s="77">
        <v>4.1280000000000001</v>
      </c>
      <c r="AN29" s="77">
        <v>4.3280000000000003</v>
      </c>
      <c r="AO29" s="73">
        <v>5.0839999999999996</v>
      </c>
      <c r="AP29" s="77">
        <v>3.7610000000000001</v>
      </c>
      <c r="AQ29" s="73">
        <v>4.6280000000000001</v>
      </c>
      <c r="AR29" s="73">
        <v>3.5489999999999999</v>
      </c>
      <c r="AS29" s="73">
        <v>3.742</v>
      </c>
      <c r="AT29" s="73">
        <v>4.048</v>
      </c>
      <c r="AU29" s="73">
        <v>4.01</v>
      </c>
      <c r="AV29" s="77">
        <v>4.5730000000000004</v>
      </c>
      <c r="AW29" s="77">
        <v>5.1630000000000003</v>
      </c>
    </row>
    <row r="30" spans="1:49">
      <c r="A30" s="162">
        <v>41362</v>
      </c>
      <c r="B30" s="73"/>
      <c r="C30" s="73"/>
      <c r="D30" s="73">
        <v>2.5710000000000002</v>
      </c>
      <c r="E30" s="73"/>
      <c r="F30" s="73">
        <v>3.0419999999999998</v>
      </c>
      <c r="G30" s="73">
        <v>3.3279999999999998</v>
      </c>
      <c r="H30" s="77"/>
      <c r="I30" s="131"/>
      <c r="J30" s="133">
        <f t="shared" si="0"/>
        <v>41362</v>
      </c>
      <c r="K30" s="73"/>
      <c r="L30" s="73"/>
      <c r="M30" s="73"/>
      <c r="N30" s="77"/>
      <c r="O30" s="67"/>
      <c r="P30" s="73"/>
      <c r="Q30" s="73"/>
      <c r="R30" s="73"/>
      <c r="S30" s="77"/>
      <c r="T30" s="67"/>
      <c r="U30" s="77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7"/>
      <c r="AG30" s="67"/>
      <c r="AH30" s="73"/>
      <c r="AI30" s="73"/>
      <c r="AJ30" s="73"/>
      <c r="AK30" s="73"/>
      <c r="AL30" s="77"/>
      <c r="AM30" s="77"/>
      <c r="AN30" s="77"/>
      <c r="AO30" s="73"/>
      <c r="AP30" s="77"/>
      <c r="AQ30" s="73"/>
      <c r="AR30" s="73"/>
      <c r="AS30" s="73"/>
      <c r="AT30" s="73"/>
      <c r="AU30" s="73"/>
      <c r="AV30" s="77"/>
      <c r="AW30" s="77"/>
    </row>
    <row r="31" spans="1:49">
      <c r="A31" s="162"/>
      <c r="B31" s="73"/>
      <c r="C31" s="73"/>
      <c r="D31" s="73"/>
      <c r="E31" s="73"/>
      <c r="F31" s="73"/>
      <c r="G31" s="73"/>
      <c r="H31" s="77"/>
      <c r="I31" s="131"/>
      <c r="J31" s="133"/>
      <c r="K31" s="73"/>
      <c r="L31" s="73"/>
      <c r="M31" s="73"/>
      <c r="N31" s="77"/>
      <c r="O31" s="67"/>
      <c r="P31" s="73"/>
      <c r="Q31" s="73"/>
      <c r="R31" s="73"/>
      <c r="S31" s="77"/>
      <c r="T31" s="67"/>
      <c r="U31" s="77"/>
      <c r="V31" s="77"/>
      <c r="W31" s="67"/>
      <c r="X31" s="73"/>
      <c r="Y31" s="77"/>
      <c r="Z31" s="67"/>
      <c r="AA31" s="73"/>
      <c r="AB31" s="73"/>
      <c r="AC31" s="73"/>
      <c r="AD31" s="73"/>
      <c r="AE31" s="73"/>
      <c r="AF31" s="77"/>
      <c r="AG31" s="67"/>
      <c r="AH31" s="73"/>
      <c r="AI31" s="73"/>
      <c r="AJ31" s="73"/>
      <c r="AK31" s="73"/>
      <c r="AL31" s="77"/>
      <c r="AM31" s="77"/>
      <c r="AN31" s="77"/>
      <c r="AO31" s="73"/>
      <c r="AP31" s="77"/>
      <c r="AQ31" s="73"/>
      <c r="AR31" s="73"/>
      <c r="AS31" s="73"/>
      <c r="AT31" s="73"/>
      <c r="AU31" s="73"/>
      <c r="AV31" s="77"/>
      <c r="AW31" s="77"/>
    </row>
    <row r="32" spans="1:49">
      <c r="A32" s="162"/>
      <c r="B32" s="74"/>
      <c r="C32" s="78"/>
      <c r="D32" s="74"/>
      <c r="E32" s="78"/>
      <c r="F32" s="69"/>
      <c r="G32" s="69"/>
      <c r="H32" s="78"/>
      <c r="I32" s="131"/>
      <c r="J32" s="133"/>
      <c r="K32" s="74"/>
      <c r="L32" s="74"/>
      <c r="M32" s="78"/>
      <c r="N32" s="78"/>
      <c r="O32" s="68"/>
      <c r="P32" s="78"/>
      <c r="Q32" s="68"/>
      <c r="R32" s="78"/>
      <c r="S32" s="78"/>
      <c r="T32" s="68"/>
      <c r="U32" s="87"/>
      <c r="V32" s="164"/>
      <c r="W32" s="163"/>
      <c r="X32" s="78"/>
      <c r="Y32" s="78"/>
      <c r="Z32" s="68"/>
      <c r="AA32" s="87"/>
      <c r="AB32" s="68"/>
      <c r="AC32" s="87"/>
      <c r="AD32" s="68"/>
      <c r="AE32" s="78"/>
      <c r="AF32" s="78"/>
      <c r="AG32" s="68"/>
      <c r="AH32" s="164"/>
      <c r="AI32" s="68"/>
      <c r="AJ32" s="78"/>
      <c r="AK32" s="68"/>
      <c r="AL32" s="78"/>
      <c r="AM32" s="78"/>
      <c r="AN32" s="78"/>
      <c r="AO32" s="68"/>
      <c r="AP32" s="87"/>
      <c r="AQ32" s="78"/>
      <c r="AR32" s="78"/>
      <c r="AS32" s="78"/>
      <c r="AT32" s="68"/>
      <c r="AU32" s="78"/>
      <c r="AV32" s="78"/>
      <c r="AW32" s="78"/>
    </row>
    <row r="33" spans="1:49">
      <c r="B33" s="3"/>
      <c r="D33" s="28"/>
      <c r="E33" s="1"/>
      <c r="F33" s="2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</row>
    <row r="34" spans="1:49">
      <c r="B34" s="230" t="s">
        <v>34</v>
      </c>
      <c r="C34" s="231"/>
      <c r="D34" s="231"/>
      <c r="E34" s="231"/>
      <c r="F34" s="231"/>
      <c r="G34" s="231"/>
      <c r="H34" s="232"/>
      <c r="I34" s="132"/>
      <c r="K34" s="233" t="s">
        <v>34</v>
      </c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5"/>
    </row>
    <row r="35" spans="1:49">
      <c r="B35" s="245" t="s">
        <v>35</v>
      </c>
      <c r="C35" s="246"/>
      <c r="D35" s="246"/>
      <c r="E35" s="246"/>
      <c r="F35" s="246"/>
      <c r="G35" s="246"/>
      <c r="H35" s="247"/>
      <c r="I35" s="101"/>
      <c r="K35" s="236" t="s">
        <v>35</v>
      </c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8"/>
    </row>
    <row r="36" spans="1:49">
      <c r="A36" s="16"/>
      <c r="B36" s="71"/>
      <c r="C36" s="75" t="str">
        <f t="shared" ref="C36:H36" si="1">C8</f>
        <v>NZGS</v>
      </c>
      <c r="D36" s="75" t="str">
        <f t="shared" si="1"/>
        <v>NZGS</v>
      </c>
      <c r="E36" s="75" t="str">
        <f t="shared" si="1"/>
        <v>NZGS</v>
      </c>
      <c r="F36" s="75" t="str">
        <f t="shared" si="1"/>
        <v>NZGS</v>
      </c>
      <c r="G36" s="71" t="str">
        <f t="shared" si="1"/>
        <v>NZGS</v>
      </c>
      <c r="H36" s="75" t="str">
        <f t="shared" si="1"/>
        <v>NZGS</v>
      </c>
      <c r="I36" s="65"/>
      <c r="J36" s="25"/>
      <c r="K36" s="70" t="str">
        <f>K8</f>
        <v>AIA</v>
      </c>
      <c r="L36" s="70" t="str">
        <f>L8</f>
        <v>AIA</v>
      </c>
      <c r="M36" s="70" t="str">
        <f t="shared" ref="M36:AV36" si="2">M8</f>
        <v>AIA</v>
      </c>
      <c r="N36" s="70" t="str">
        <f t="shared" si="2"/>
        <v>AIA</v>
      </c>
      <c r="O36" s="70" t="str">
        <f>O8</f>
        <v>AIA</v>
      </c>
      <c r="P36" s="70" t="str">
        <f t="shared" si="2"/>
        <v>Genesis</v>
      </c>
      <c r="Q36" s="70" t="str">
        <f t="shared" si="2"/>
        <v>Genesis</v>
      </c>
      <c r="R36" s="70" t="str">
        <f t="shared" si="2"/>
        <v>Genesis</v>
      </c>
      <c r="S36" s="70" t="str">
        <f t="shared" si="2"/>
        <v>Genesis</v>
      </c>
      <c r="T36" s="70" t="str">
        <f t="shared" si="2"/>
        <v>Genesis</v>
      </c>
      <c r="U36" s="70" t="str">
        <f t="shared" si="2"/>
        <v>MRP</v>
      </c>
      <c r="V36" s="70" t="str">
        <f t="shared" si="2"/>
        <v>MRP</v>
      </c>
      <c r="W36" s="70" t="str">
        <f>W8</f>
        <v>MRP</v>
      </c>
      <c r="X36" s="70" t="str">
        <f t="shared" si="2"/>
        <v>MRP</v>
      </c>
      <c r="Y36" s="70" t="str">
        <f>Y8</f>
        <v>MRP</v>
      </c>
      <c r="Z36" s="70" t="str">
        <f t="shared" si="2"/>
        <v>Vector</v>
      </c>
      <c r="AA36" s="70" t="str">
        <f t="shared" si="2"/>
        <v>WIAL</v>
      </c>
      <c r="AB36" s="70" t="str">
        <f t="shared" si="2"/>
        <v>Contact</v>
      </c>
      <c r="AC36" s="70" t="str">
        <f t="shared" si="2"/>
        <v>Contact</v>
      </c>
      <c r="AD36" s="70" t="str">
        <f t="shared" si="2"/>
        <v>Powerco</v>
      </c>
      <c r="AE36" s="70" t="str">
        <f t="shared" si="2"/>
        <v>Powerco</v>
      </c>
      <c r="AF36" s="70" t="str">
        <f t="shared" si="2"/>
        <v>Powerco</v>
      </c>
      <c r="AG36" s="70" t="str">
        <f>AG8</f>
        <v>Powerco</v>
      </c>
      <c r="AH36" s="70" t="str">
        <f t="shared" si="2"/>
        <v>Transpower</v>
      </c>
      <c r="AI36" s="70" t="str">
        <f t="shared" si="2"/>
        <v>Transpower</v>
      </c>
      <c r="AJ36" s="70" t="str">
        <f t="shared" si="2"/>
        <v>Transpower</v>
      </c>
      <c r="AK36" s="70" t="str">
        <f t="shared" si="2"/>
        <v>Telecom</v>
      </c>
      <c r="AL36" s="70" t="str">
        <f t="shared" si="2"/>
        <v>Telecom</v>
      </c>
      <c r="AM36" s="70" t="str">
        <f>AM8</f>
        <v>Telecom</v>
      </c>
      <c r="AN36" s="70" t="str">
        <f t="shared" si="2"/>
        <v>Telecom</v>
      </c>
      <c r="AO36" s="70" t="str">
        <f t="shared" si="2"/>
        <v>Telecom</v>
      </c>
      <c r="AP36" s="70" t="str">
        <f t="shared" si="2"/>
        <v>Telstra</v>
      </c>
      <c r="AQ36" s="70" t="str">
        <f t="shared" si="2"/>
        <v>Telstra</v>
      </c>
      <c r="AR36" s="70" t="str">
        <f t="shared" si="2"/>
        <v>Fonterra</v>
      </c>
      <c r="AS36" s="70" t="str">
        <f t="shared" si="2"/>
        <v>Fonterra</v>
      </c>
      <c r="AT36" s="70" t="str">
        <f t="shared" si="2"/>
        <v>Fonterra</v>
      </c>
      <c r="AU36" s="70" t="str">
        <f t="shared" si="2"/>
        <v>Meridian</v>
      </c>
      <c r="AV36" s="70" t="str">
        <f t="shared" si="2"/>
        <v>Meridian</v>
      </c>
      <c r="AW36" s="75" t="str">
        <f>AW8</f>
        <v>CIAL</v>
      </c>
    </row>
    <row r="37" spans="1:49">
      <c r="A37" s="16"/>
      <c r="B37" s="85"/>
      <c r="C37" s="80">
        <f t="shared" ref="C37:H37" si="3">C9</f>
        <v>41379</v>
      </c>
      <c r="D37" s="80">
        <f t="shared" si="3"/>
        <v>42109</v>
      </c>
      <c r="E37" s="80">
        <f t="shared" si="3"/>
        <v>43084</v>
      </c>
      <c r="F37" s="80">
        <f t="shared" si="3"/>
        <v>43539</v>
      </c>
      <c r="G37" s="79">
        <f t="shared" si="3"/>
        <v>44331</v>
      </c>
      <c r="H37" s="80">
        <f t="shared" si="3"/>
        <v>45031</v>
      </c>
      <c r="I37" s="66"/>
      <c r="K37" s="79">
        <f>K9</f>
        <v>42315</v>
      </c>
      <c r="L37" s="79">
        <f>L9</f>
        <v>42592</v>
      </c>
      <c r="M37" s="79">
        <f t="shared" ref="M37:AV37" si="4">M9</f>
        <v>42689</v>
      </c>
      <c r="N37" s="80">
        <f t="shared" si="4"/>
        <v>43025</v>
      </c>
      <c r="O37" s="80">
        <f>O9</f>
        <v>43812</v>
      </c>
      <c r="P37" s="79">
        <f t="shared" si="4"/>
        <v>41713</v>
      </c>
      <c r="Q37" s="79">
        <f t="shared" si="4"/>
        <v>42444</v>
      </c>
      <c r="R37" s="79">
        <f t="shared" si="4"/>
        <v>42628</v>
      </c>
      <c r="S37" s="79">
        <f t="shared" si="4"/>
        <v>43770</v>
      </c>
      <c r="T37" s="79">
        <f t="shared" si="4"/>
        <v>44005</v>
      </c>
      <c r="U37" s="79">
        <f t="shared" si="4"/>
        <v>41409</v>
      </c>
      <c r="V37" s="80">
        <f t="shared" si="4"/>
        <v>42655</v>
      </c>
      <c r="W37" s="80">
        <f>W9</f>
        <v>43530</v>
      </c>
      <c r="X37" s="79">
        <f t="shared" si="4"/>
        <v>43872</v>
      </c>
      <c r="Y37" s="79">
        <f>Y9</f>
        <v>44991</v>
      </c>
      <c r="Z37" s="79">
        <f t="shared" si="4"/>
        <v>41927</v>
      </c>
      <c r="AA37" s="79">
        <f t="shared" si="4"/>
        <v>41593</v>
      </c>
      <c r="AB37" s="79">
        <f t="shared" si="4"/>
        <v>41774</v>
      </c>
      <c r="AC37" s="79">
        <f t="shared" si="4"/>
        <v>42838</v>
      </c>
      <c r="AD37" s="79">
        <f t="shared" si="4"/>
        <v>41362</v>
      </c>
      <c r="AE37" s="79">
        <f t="shared" si="4"/>
        <v>42184</v>
      </c>
      <c r="AF37" s="79">
        <f t="shared" si="4"/>
        <v>43006</v>
      </c>
      <c r="AG37" s="79">
        <f>AG9</f>
        <v>43454</v>
      </c>
      <c r="AH37" s="79">
        <f t="shared" si="4"/>
        <v>42781</v>
      </c>
      <c r="AI37" s="79">
        <f t="shared" si="4"/>
        <v>43781</v>
      </c>
      <c r="AJ37" s="79">
        <f t="shared" si="4"/>
        <v>43992</v>
      </c>
      <c r="AK37" s="79">
        <f t="shared" si="4"/>
        <v>41355</v>
      </c>
      <c r="AL37" s="79">
        <f t="shared" si="4"/>
        <v>42170</v>
      </c>
      <c r="AM37" s="79">
        <f>AM9</f>
        <v>42170</v>
      </c>
      <c r="AN37" s="79">
        <f t="shared" si="4"/>
        <v>42451</v>
      </c>
      <c r="AO37" s="79">
        <f t="shared" si="4"/>
        <v>43763</v>
      </c>
      <c r="AP37" s="79">
        <f t="shared" si="4"/>
        <v>41967</v>
      </c>
      <c r="AQ37" s="79">
        <f t="shared" si="4"/>
        <v>42927</v>
      </c>
      <c r="AR37" s="79">
        <f t="shared" si="4"/>
        <v>41750</v>
      </c>
      <c r="AS37" s="79">
        <f t="shared" si="4"/>
        <v>42073</v>
      </c>
      <c r="AT37" s="79">
        <f t="shared" si="4"/>
        <v>42433</v>
      </c>
      <c r="AU37" s="79">
        <f t="shared" si="4"/>
        <v>42079</v>
      </c>
      <c r="AV37" s="79">
        <f t="shared" si="4"/>
        <v>42810</v>
      </c>
      <c r="AW37" s="80">
        <f>AW9</f>
        <v>43805</v>
      </c>
    </row>
    <row r="38" spans="1:49">
      <c r="A38" s="83">
        <f t="shared" ref="A38:A58" si="5">A10</f>
        <v>41334</v>
      </c>
      <c r="B38" s="90" t="str">
        <f t="shared" ref="B38:H38" si="6">IF(B10&gt;0,((1+B10/200)^2-1)*100,"")</f>
        <v/>
      </c>
      <c r="C38" s="98">
        <f t="shared" si="6"/>
        <v>2.5470149025000222</v>
      </c>
      <c r="D38" s="98">
        <f>IF(D10&gt;0,((1+D10/200)^2-1)*100,"")</f>
        <v>2.686808902499993</v>
      </c>
      <c r="E38" s="98">
        <f t="shared" si="6"/>
        <v>3.1412892224999878</v>
      </c>
      <c r="F38" s="98">
        <f t="shared" si="6"/>
        <v>3.3119780624999873</v>
      </c>
      <c r="G38" s="93">
        <f t="shared" si="6"/>
        <v>3.5937196100000124</v>
      </c>
      <c r="H38" s="99">
        <f t="shared" si="6"/>
        <v>3.7658009025000272</v>
      </c>
      <c r="I38" s="93"/>
      <c r="J38" s="133">
        <f t="shared" ref="J38:J58" si="7">A10</f>
        <v>41334</v>
      </c>
      <c r="K38" s="89">
        <f>IF(K10&gt;0,((1+K10/200)^2-1)*100,"")</f>
        <v>4.1879525625000191</v>
      </c>
      <c r="L38" s="98">
        <f>IF(L10&gt;0,((1+L10/200)^2-1)*100,"")</f>
        <v>4.3819805625000319</v>
      </c>
      <c r="M38" s="91">
        <f t="shared" ref="M38:AI38" si="8">IF(M10&gt;0,((1+M10/200)^2-1)*100,"")</f>
        <v>4.4443120400000202</v>
      </c>
      <c r="N38" s="89">
        <f t="shared" si="8"/>
        <v>4.6539230024999823</v>
      </c>
      <c r="O38" s="98">
        <f t="shared" si="8"/>
        <v>5.0707001599999968</v>
      </c>
      <c r="P38" s="91">
        <f t="shared" si="8"/>
        <v>3.9217136400000019</v>
      </c>
      <c r="Q38" s="90">
        <f t="shared" si="8"/>
        <v>4.5291536024999912</v>
      </c>
      <c r="R38" s="89">
        <f t="shared" ref="R38:U60" si="9">IF(R10&gt;0,((1+R10/200)^2-1)*100,"")</f>
        <v>4.6835922499999905</v>
      </c>
      <c r="S38" s="98">
        <f t="shared" si="9"/>
        <v>5.3794637024999981</v>
      </c>
      <c r="T38" s="98">
        <f t="shared" si="9"/>
        <v>5.4503072100000161</v>
      </c>
      <c r="U38" s="98" t="str">
        <f t="shared" si="9"/>
        <v/>
      </c>
      <c r="V38" s="98">
        <f t="shared" si="8"/>
        <v>4.6917776100000141</v>
      </c>
      <c r="W38" s="98">
        <f t="shared" si="8"/>
        <v>5.092227102499991</v>
      </c>
      <c r="X38" s="90">
        <f t="shared" ref="X38:Y60" si="10">IF(X10&gt;0,((1+X10/200)^2-1)*100,"")</f>
        <v>5.4564686400000006</v>
      </c>
      <c r="Y38" s="98">
        <f t="shared" si="10"/>
        <v>5.8768971224999911</v>
      </c>
      <c r="Z38" s="90">
        <f t="shared" si="8"/>
        <v>4.3094542399999991</v>
      </c>
      <c r="AA38" s="98" t="str">
        <f t="shared" si="8"/>
        <v/>
      </c>
      <c r="AB38" s="90">
        <f t="shared" si="8"/>
        <v>4.1256976400000145</v>
      </c>
      <c r="AC38" s="98">
        <f t="shared" si="8"/>
        <v>5.111705759999996</v>
      </c>
      <c r="AD38" s="90">
        <f t="shared" si="8"/>
        <v>3.4238150625000019</v>
      </c>
      <c r="AE38" s="98">
        <f t="shared" si="8"/>
        <v>4.6089156225000094</v>
      </c>
      <c r="AF38" s="98">
        <f t="shared" si="8"/>
        <v>5.1363129600000113</v>
      </c>
      <c r="AG38" s="98">
        <f t="shared" si="8"/>
        <v>5.5992588224999862</v>
      </c>
      <c r="AH38" s="91">
        <f t="shared" si="8"/>
        <v>4.4657747224999822</v>
      </c>
      <c r="AI38" s="90">
        <f t="shared" si="8"/>
        <v>5.0604500100000172</v>
      </c>
      <c r="AJ38" s="98">
        <f t="shared" ref="AJ38:AW38" si="11">IF(AJ10&gt;0,((1+AJ10/200)^2-1)*100,"")</f>
        <v>5.1363129600000113</v>
      </c>
      <c r="AK38" s="90">
        <f t="shared" si="11"/>
        <v>3.6456344225000104</v>
      </c>
      <c r="AL38" s="89">
        <f t="shared" si="11"/>
        <v>4.3840239224999911</v>
      </c>
      <c r="AM38" s="98">
        <f t="shared" si="11"/>
        <v>4.3840239224999911</v>
      </c>
      <c r="AN38" s="90">
        <f t="shared" si="11"/>
        <v>4.5864155624999903</v>
      </c>
      <c r="AO38" s="98">
        <f t="shared" si="11"/>
        <v>5.3004345600000002</v>
      </c>
      <c r="AP38" s="90">
        <f t="shared" si="11"/>
        <v>3.9329275624999882</v>
      </c>
      <c r="AQ38" s="98">
        <f t="shared" si="11"/>
        <v>4.8432644900000099</v>
      </c>
      <c r="AR38" s="90">
        <f t="shared" si="11"/>
        <v>3.7647822500000094</v>
      </c>
      <c r="AS38" s="98">
        <f t="shared" si="11"/>
        <v>3.9839075624999998</v>
      </c>
      <c r="AT38" s="90">
        <f t="shared" si="11"/>
        <v>4.2563523600000153</v>
      </c>
      <c r="AU38" s="98">
        <f t="shared" si="11"/>
        <v>4.2093888899999765</v>
      </c>
      <c r="AV38" s="90">
        <f t="shared" si="11"/>
        <v>4.8023112900000164</v>
      </c>
      <c r="AW38" s="98">
        <f t="shared" si="11"/>
        <v>5.4831702500000024</v>
      </c>
    </row>
    <row r="39" spans="1:49">
      <c r="A39" s="83">
        <f t="shared" si="5"/>
        <v>41337</v>
      </c>
      <c r="B39" s="92" t="str">
        <f t="shared" ref="B39:H48" si="12">IF(B11&gt;0,((1+B11/200)^2-1)*100,"")</f>
        <v/>
      </c>
      <c r="C39" s="99">
        <f t="shared" si="12"/>
        <v>2.5561289999999959</v>
      </c>
      <c r="D39" s="93">
        <f>IF(D11&gt;0,((1+D11/200)^2-1)*100,"")</f>
        <v>2.6614768399999988</v>
      </c>
      <c r="E39" s="99">
        <f t="shared" si="12"/>
        <v>3.1037160000000119</v>
      </c>
      <c r="F39" s="94">
        <f t="shared" si="12"/>
        <v>3.2479532100000208</v>
      </c>
      <c r="G39" s="93">
        <f t="shared" si="12"/>
        <v>3.5530112099999789</v>
      </c>
      <c r="H39" s="99">
        <f t="shared" si="12"/>
        <v>3.723021802500015</v>
      </c>
      <c r="I39" s="92"/>
      <c r="J39" s="133">
        <f t="shared" si="7"/>
        <v>41337</v>
      </c>
      <c r="K39" s="92">
        <f t="shared" ref="K39:AJ39" si="13">IF(K11&gt;0,((1+K11/200)^2-1)*100,"")</f>
        <v>4.1879525625000191</v>
      </c>
      <c r="L39" s="99">
        <f t="shared" si="13"/>
        <v>4.3625696399999914</v>
      </c>
      <c r="M39" s="94">
        <f t="shared" si="13"/>
        <v>4.4105894224999886</v>
      </c>
      <c r="N39" s="92">
        <f t="shared" si="13"/>
        <v>4.6201665599999941</v>
      </c>
      <c r="O39" s="99">
        <f t="shared" si="13"/>
        <v>5.0430259024999868</v>
      </c>
      <c r="P39" s="94">
        <f t="shared" si="13"/>
        <v>3.9237524900000098</v>
      </c>
      <c r="Q39" s="93">
        <f t="shared" si="13"/>
        <v>4.5158628899999886</v>
      </c>
      <c r="R39" s="92">
        <f t="shared" si="9"/>
        <v>4.6651763600000118</v>
      </c>
      <c r="S39" s="99">
        <f t="shared" ref="S39:S60" si="14">IF(S11&gt;0,((1+S11/200)^2-1)*100,"")</f>
        <v>5.3558544900000005</v>
      </c>
      <c r="T39" s="99">
        <f t="shared" si="9"/>
        <v>5.4266900625000059</v>
      </c>
      <c r="U39" s="99" t="str">
        <f t="shared" si="13"/>
        <v/>
      </c>
      <c r="V39" s="99">
        <f t="shared" si="13"/>
        <v>4.6805228224999773</v>
      </c>
      <c r="W39" s="99">
        <f t="shared" si="13"/>
        <v>5.087101439999997</v>
      </c>
      <c r="X39" s="93">
        <f t="shared" si="10"/>
        <v>5.4472265625000071</v>
      </c>
      <c r="Y39" s="99">
        <f t="shared" ref="Y39:Y60" si="15">IF(Y11&gt;0,((1+Y11/200)^2-1)*100,"")</f>
        <v>5.865578810000005</v>
      </c>
      <c r="Z39" s="93">
        <f t="shared" si="13"/>
        <v>4.3063903024999739</v>
      </c>
      <c r="AA39" s="99" t="str">
        <f t="shared" si="13"/>
        <v/>
      </c>
      <c r="AB39" s="93">
        <f t="shared" si="13"/>
        <v>4.132840702500018</v>
      </c>
      <c r="AC39" s="99">
        <f t="shared" si="13"/>
        <v>5.1076048400000129</v>
      </c>
      <c r="AD39" s="93">
        <f t="shared" si="13"/>
        <v>3.4014428224999893</v>
      </c>
      <c r="AE39" s="99">
        <f t="shared" si="13"/>
        <v>4.6109612024999747</v>
      </c>
      <c r="AF39" s="99">
        <f t="shared" si="13"/>
        <v>5.130160890000024</v>
      </c>
      <c r="AG39" s="99">
        <f t="shared" si="13"/>
        <v>5.5684326225000191</v>
      </c>
      <c r="AH39" s="94">
        <f t="shared" si="13"/>
        <v>4.4586202499999894</v>
      </c>
      <c r="AI39" s="93">
        <f t="shared" si="13"/>
        <v>5.0491754224999852</v>
      </c>
      <c r="AJ39" s="99">
        <f t="shared" si="13"/>
        <v>5.1270849225000026</v>
      </c>
      <c r="AK39" s="93">
        <f t="shared" ref="AK39:AQ47" si="16">IF(AK11&gt;0,((1+AK11/200)^2-1)*100,"")</f>
        <v>3.5815062499999772</v>
      </c>
      <c r="AL39" s="92">
        <f t="shared" si="16"/>
        <v>4.3881107025000254</v>
      </c>
      <c r="AM39" s="99">
        <f t="shared" si="16"/>
        <v>4.3881107025000254</v>
      </c>
      <c r="AN39" s="93">
        <f t="shared" si="16"/>
        <v>4.5884609225000039</v>
      </c>
      <c r="AO39" s="99">
        <f t="shared" si="16"/>
        <v>5.2942776899999933</v>
      </c>
      <c r="AP39" s="93">
        <f t="shared" si="16"/>
        <v>3.9329275624999882</v>
      </c>
      <c r="AQ39" s="99">
        <f t="shared" si="16"/>
        <v>4.8432644900000099</v>
      </c>
      <c r="AR39" s="93">
        <f t="shared" ref="AR39:AW47" si="17">IF(AR11&gt;0,((1+AR11/200)^2-1)*100,"")</f>
        <v>3.7658009025000272</v>
      </c>
      <c r="AS39" s="99">
        <f t="shared" si="17"/>
        <v>3.987986502499985</v>
      </c>
      <c r="AT39" s="93">
        <f t="shared" si="17"/>
        <v>4.2573734225000326</v>
      </c>
      <c r="AU39" s="99">
        <f t="shared" si="17"/>
        <v>4.1940770025000074</v>
      </c>
      <c r="AV39" s="93">
        <f t="shared" si="17"/>
        <v>4.7787668224999802</v>
      </c>
      <c r="AW39" s="99">
        <f t="shared" si="17"/>
        <v>5.4574955625000143</v>
      </c>
    </row>
    <row r="40" spans="1:49">
      <c r="A40" s="83">
        <f t="shared" si="5"/>
        <v>41338</v>
      </c>
      <c r="B40" s="92" t="str">
        <f t="shared" si="12"/>
        <v/>
      </c>
      <c r="C40" s="99">
        <f t="shared" si="12"/>
        <v>2.5784096099999987</v>
      </c>
      <c r="D40" s="93">
        <f t="shared" si="12"/>
        <v>2.6553976099999987</v>
      </c>
      <c r="E40" s="99">
        <f t="shared" si="12"/>
        <v>3.1138702499999837</v>
      </c>
      <c r="F40" s="94">
        <f t="shared" si="12"/>
        <v>3.2601468900000041</v>
      </c>
      <c r="G40" s="93">
        <f t="shared" si="12"/>
        <v>3.5621699025000009</v>
      </c>
      <c r="H40" s="99">
        <f t="shared" si="12"/>
        <v>3.7311695225000108</v>
      </c>
      <c r="I40" s="92"/>
      <c r="J40" s="133">
        <f t="shared" si="7"/>
        <v>41338</v>
      </c>
      <c r="K40" s="92">
        <f t="shared" ref="K40:AJ40" si="18">IF(K12&gt;0,((1+K12/200)^2-1)*100,"")</f>
        <v>4.2093888899999765</v>
      </c>
      <c r="L40" s="99">
        <f t="shared" si="18"/>
        <v>4.3738073225000118</v>
      </c>
      <c r="M40" s="94">
        <f t="shared" si="18"/>
        <v>4.443290062500016</v>
      </c>
      <c r="N40" s="92">
        <f t="shared" si="18"/>
        <v>4.5843702224999783</v>
      </c>
      <c r="O40" s="99">
        <f t="shared" si="18"/>
        <v>5.0635250024999801</v>
      </c>
      <c r="P40" s="94">
        <f t="shared" si="18"/>
        <v>3.9196748099999956</v>
      </c>
      <c r="Q40" s="93">
        <f t="shared" si="18"/>
        <v>4.5219969599999965</v>
      </c>
      <c r="R40" s="92">
        <f t="shared" si="9"/>
        <v>4.6733609999999759</v>
      </c>
      <c r="S40" s="99">
        <f t="shared" si="14"/>
        <v>5.3845964900000043</v>
      </c>
      <c r="T40" s="93">
        <f t="shared" si="9"/>
        <v>5.458522489999984</v>
      </c>
      <c r="U40" s="99" t="str">
        <f t="shared" si="18"/>
        <v/>
      </c>
      <c r="V40" s="99">
        <f t="shared" si="18"/>
        <v>4.6897312400000057</v>
      </c>
      <c r="W40" s="99">
        <f t="shared" si="18"/>
        <v>5.1188825624999934</v>
      </c>
      <c r="X40" s="93">
        <f t="shared" si="10"/>
        <v>5.4646841600000107</v>
      </c>
      <c r="Y40" s="99">
        <f t="shared" si="15"/>
        <v>5.9005646399999945</v>
      </c>
      <c r="Z40" s="93">
        <f t="shared" si="18"/>
        <v>4.2451210024999853</v>
      </c>
      <c r="AA40" s="99">
        <f t="shared" si="18"/>
        <v>4.5905063024999748</v>
      </c>
      <c r="AB40" s="93">
        <f t="shared" si="18"/>
        <v>4.1307998025000181</v>
      </c>
      <c r="AC40" s="99">
        <f t="shared" si="18"/>
        <v>5.117857289999983</v>
      </c>
      <c r="AD40" s="93">
        <f t="shared" si="18"/>
        <v>3.3729725625000206</v>
      </c>
      <c r="AE40" s="99">
        <f t="shared" si="18"/>
        <v>4.6222122500000129</v>
      </c>
      <c r="AF40" s="99">
        <f t="shared" si="18"/>
        <v>5.1475922224999859</v>
      </c>
      <c r="AG40" s="99">
        <f t="shared" si="18"/>
        <v>5.5930932224999896</v>
      </c>
      <c r="AH40" s="94">
        <f t="shared" si="18"/>
        <v>4.4729294399999731</v>
      </c>
      <c r="AI40" s="93">
        <f t="shared" si="18"/>
        <v>5.0676250625000252</v>
      </c>
      <c r="AJ40" s="99">
        <f t="shared" si="18"/>
        <v>5.152719359999991</v>
      </c>
      <c r="AK40" s="93">
        <f t="shared" si="16"/>
        <v>3.7291325625000038</v>
      </c>
      <c r="AL40" s="92">
        <f t="shared" si="16"/>
        <v>4.3870890000000218</v>
      </c>
      <c r="AM40" s="99">
        <f t="shared" si="16"/>
        <v>4.3881107025000254</v>
      </c>
      <c r="AN40" s="93">
        <f t="shared" si="16"/>
        <v>4.5966425625000307</v>
      </c>
      <c r="AO40" s="99">
        <f t="shared" si="16"/>
        <v>5.3178800025000195</v>
      </c>
      <c r="AP40" s="93">
        <f t="shared" si="16"/>
        <v>3.9421030400000001</v>
      </c>
      <c r="AQ40" s="99">
        <f t="shared" si="16"/>
        <v>4.8524800625000086</v>
      </c>
      <c r="AR40" s="93">
        <f t="shared" si="17"/>
        <v>3.7658009025000272</v>
      </c>
      <c r="AS40" s="99">
        <f t="shared" si="17"/>
        <v>4.0002238025000247</v>
      </c>
      <c r="AT40" s="93">
        <f t="shared" si="17"/>
        <v>4.2655421024999862</v>
      </c>
      <c r="AU40" s="99">
        <f t="shared" si="17"/>
        <v>4.2073472400000034</v>
      </c>
      <c r="AV40" s="93">
        <f t="shared" si="17"/>
        <v>4.7910505624999766</v>
      </c>
      <c r="AW40" s="99">
        <f t="shared" si="17"/>
        <v>5.4852243600000072</v>
      </c>
    </row>
    <row r="41" spans="1:49">
      <c r="A41" s="83">
        <f t="shared" si="5"/>
        <v>41339</v>
      </c>
      <c r="B41" s="92" t="str">
        <f t="shared" si="12"/>
        <v/>
      </c>
      <c r="C41" s="99">
        <f t="shared" si="12"/>
        <v>2.5824608899999824</v>
      </c>
      <c r="D41" s="93">
        <f t="shared" si="12"/>
        <v>2.6999828099999901</v>
      </c>
      <c r="E41" s="99">
        <f t="shared" si="12"/>
        <v>3.1585548900000093</v>
      </c>
      <c r="F41" s="94">
        <f t="shared" si="12"/>
        <v>3.3302745225000097</v>
      </c>
      <c r="G41" s="93">
        <f t="shared" si="12"/>
        <v>3.6130589025000104</v>
      </c>
      <c r="H41" s="99">
        <f t="shared" si="12"/>
        <v>3.7882125224999896</v>
      </c>
      <c r="I41" s="92"/>
      <c r="J41" s="133">
        <f t="shared" si="7"/>
        <v>41339</v>
      </c>
      <c r="K41" s="92">
        <f t="shared" ref="K41:AJ41" si="19">IF(K13&gt;0,((1+K13/200)^2-1)*100,"")</f>
        <v>4.1971392899999849</v>
      </c>
      <c r="L41" s="99">
        <f t="shared" si="19"/>
        <v>4.3789155600000074</v>
      </c>
      <c r="M41" s="94">
        <f t="shared" si="19"/>
        <v>4.4443120400000202</v>
      </c>
      <c r="N41" s="92">
        <f t="shared" si="19"/>
        <v>4.609938410000014</v>
      </c>
      <c r="O41" s="99">
        <f t="shared" si="19"/>
        <v>5.0901768224999699</v>
      </c>
      <c r="P41" s="94">
        <f t="shared" si="19"/>
        <v>3.9196748099999956</v>
      </c>
      <c r="Q41" s="93">
        <f t="shared" si="19"/>
        <v>4.5322208099999983</v>
      </c>
      <c r="R41" s="92">
        <f t="shared" si="9"/>
        <v>4.6866617225000295</v>
      </c>
      <c r="S41" s="99">
        <f t="shared" si="14"/>
        <v>5.4082089225000241</v>
      </c>
      <c r="T41" s="93">
        <f t="shared" si="9"/>
        <v>5.4821432025000005</v>
      </c>
      <c r="U41" s="99" t="str">
        <f t="shared" si="19"/>
        <v/>
      </c>
      <c r="V41" s="99">
        <f t="shared" si="19"/>
        <v>4.7020097599999922</v>
      </c>
      <c r="W41" s="99">
        <f t="shared" si="19"/>
        <v>5.1465668099999862</v>
      </c>
      <c r="X41" s="93">
        <f t="shared" si="10"/>
        <v>5.4924139025000152</v>
      </c>
      <c r="Y41" s="99">
        <f t="shared" si="15"/>
        <v>5.9283516225000055</v>
      </c>
      <c r="Z41" s="93">
        <f t="shared" si="19"/>
        <v>4.2400160399999942</v>
      </c>
      <c r="AA41" s="99">
        <f t="shared" si="19"/>
        <v>4.6017562500000109</v>
      </c>
      <c r="AB41" s="93">
        <f t="shared" si="19"/>
        <v>4.1307998025000181</v>
      </c>
      <c r="AC41" s="99">
        <f t="shared" si="19"/>
        <v>5.1373383225000069</v>
      </c>
      <c r="AD41" s="93">
        <f t="shared" si="19"/>
        <v>3.3516224400000239</v>
      </c>
      <c r="AE41" s="99">
        <f t="shared" si="19"/>
        <v>4.6242579600000111</v>
      </c>
      <c r="AF41" s="99">
        <f t="shared" si="19"/>
        <v>5.1691270399999878</v>
      </c>
      <c r="AG41" s="99">
        <f t="shared" si="19"/>
        <v>5.6249507600000248</v>
      </c>
      <c r="AH41" s="94">
        <f t="shared" si="19"/>
        <v>4.4903062025000162</v>
      </c>
      <c r="AI41" s="93">
        <f t="shared" si="19"/>
        <v>5.0953025600000146</v>
      </c>
      <c r="AJ41" s="99">
        <f t="shared" si="19"/>
        <v>5.1814336399999883</v>
      </c>
      <c r="AK41" s="93">
        <f t="shared" si="16"/>
        <v>3.5336775224999784</v>
      </c>
      <c r="AL41" s="92">
        <f t="shared" si="16"/>
        <v>4.3850456099999935</v>
      </c>
      <c r="AM41" s="99">
        <f t="shared" si="16"/>
        <v>4.3860673024999963</v>
      </c>
      <c r="AN41" s="93">
        <f t="shared" si="16"/>
        <v>4.6048245224999951</v>
      </c>
      <c r="AO41" s="99">
        <f t="shared" si="16"/>
        <v>5.3466168225000166</v>
      </c>
      <c r="AP41" s="93">
        <f t="shared" si="16"/>
        <v>3.9410835224999996</v>
      </c>
      <c r="AQ41" s="99">
        <f t="shared" si="16"/>
        <v>4.8688643024999978</v>
      </c>
      <c r="AR41" s="93">
        <f t="shared" si="17"/>
        <v>3.7647822500000094</v>
      </c>
      <c r="AS41" s="99">
        <f t="shared" si="17"/>
        <v>4.001243610000027</v>
      </c>
      <c r="AT41" s="93">
        <f t="shared" si="17"/>
        <v>4.2757534025000155</v>
      </c>
      <c r="AU41" s="99">
        <f t="shared" si="17"/>
        <v>4.208368062500023</v>
      </c>
      <c r="AV41" s="93">
        <f t="shared" si="17"/>
        <v>4.7992401224999925</v>
      </c>
      <c r="AW41" s="99">
        <f t="shared" si="17"/>
        <v>5.5119296099999993</v>
      </c>
    </row>
    <row r="42" spans="1:49">
      <c r="A42" s="83">
        <f t="shared" si="5"/>
        <v>41340</v>
      </c>
      <c r="B42" s="92" t="str">
        <f t="shared" si="12"/>
        <v/>
      </c>
      <c r="C42" s="99">
        <f t="shared" si="12"/>
        <v>2.5844865599999878</v>
      </c>
      <c r="D42" s="93">
        <f t="shared" si="12"/>
        <v>2.7040364900000169</v>
      </c>
      <c r="E42" s="99">
        <f t="shared" si="12"/>
        <v>3.160586239999974</v>
      </c>
      <c r="F42" s="94">
        <f t="shared" si="12"/>
        <v>3.3343406224999983</v>
      </c>
      <c r="G42" s="93">
        <f t="shared" si="12"/>
        <v>3.6425802499999715</v>
      </c>
      <c r="H42" s="99">
        <f t="shared" si="12"/>
        <v>3.787193759999985</v>
      </c>
      <c r="I42" s="92"/>
      <c r="J42" s="133">
        <f t="shared" si="7"/>
        <v>41340</v>
      </c>
      <c r="K42" s="92">
        <f t="shared" ref="K42:AJ42" si="20">IF(K14&gt;0,((1+K14/200)^2-1)*100,"")</f>
        <v>4.222660102500031</v>
      </c>
      <c r="L42" s="99">
        <f t="shared" si="20"/>
        <v>4.4085458025000079</v>
      </c>
      <c r="M42" s="94">
        <f t="shared" si="20"/>
        <v>4.5076844099999791</v>
      </c>
      <c r="N42" s="92">
        <f t="shared" si="20"/>
        <v>4.6692686399999905</v>
      </c>
      <c r="O42" s="99">
        <f t="shared" si="20"/>
        <v>5.11375624999999</v>
      </c>
      <c r="P42" s="94">
        <f t="shared" si="20"/>
        <v>3.9247719225000255</v>
      </c>
      <c r="Q42" s="93">
        <f t="shared" si="20"/>
        <v>4.5516475024999892</v>
      </c>
      <c r="R42" s="92">
        <f t="shared" si="9"/>
        <v>4.7081492899999855</v>
      </c>
      <c r="S42" s="99">
        <f t="shared" si="14"/>
        <v>5.4307972024999707</v>
      </c>
      <c r="T42" s="93">
        <f t="shared" si="9"/>
        <v>5.5057665600000139</v>
      </c>
      <c r="U42" s="99" t="str">
        <f t="shared" si="20"/>
        <v/>
      </c>
      <c r="V42" s="99">
        <f t="shared" si="20"/>
        <v>4.7224755599999835</v>
      </c>
      <c r="W42" s="99">
        <f t="shared" si="20"/>
        <v>5.1691270399999878</v>
      </c>
      <c r="X42" s="93">
        <f t="shared" si="10"/>
        <v>5.5170656225000059</v>
      </c>
      <c r="Y42" s="99">
        <f t="shared" si="15"/>
        <v>5.9623184399999918</v>
      </c>
      <c r="Z42" s="93">
        <f t="shared" si="20"/>
        <v>4.2583944899999837</v>
      </c>
      <c r="AA42" s="99">
        <f t="shared" si="20"/>
        <v>4.5894836100000225</v>
      </c>
      <c r="AB42" s="93">
        <f t="shared" si="20"/>
        <v>4.1348816224999974</v>
      </c>
      <c r="AC42" s="99">
        <f t="shared" si="20"/>
        <v>5.1701525624999967</v>
      </c>
      <c r="AD42" s="93">
        <f t="shared" si="20"/>
        <v>3.3831400625000008</v>
      </c>
      <c r="AE42" s="99">
        <f t="shared" si="20"/>
        <v>4.643693202500021</v>
      </c>
      <c r="AF42" s="99">
        <f t="shared" si="20"/>
        <v>5.1906640624999945</v>
      </c>
      <c r="AG42" s="99">
        <f t="shared" si="20"/>
        <v>5.6424230625000016</v>
      </c>
      <c r="AH42" s="94">
        <f t="shared" si="20"/>
        <v>4.5097289999999957</v>
      </c>
      <c r="AI42" s="93">
        <f t="shared" si="20"/>
        <v>5.1188825624999934</v>
      </c>
      <c r="AJ42" s="99">
        <f t="shared" si="20"/>
        <v>5.21322902250001</v>
      </c>
      <c r="AK42" s="93">
        <f t="shared" si="16"/>
        <v>3.6079694399999696</v>
      </c>
      <c r="AL42" s="92">
        <f t="shared" si="16"/>
        <v>4.4146767224999994</v>
      </c>
      <c r="AM42" s="99">
        <f t="shared" si="16"/>
        <v>4.4136548900000072</v>
      </c>
      <c r="AN42" s="93">
        <f t="shared" si="16"/>
        <v>4.6242579600000111</v>
      </c>
      <c r="AO42" s="99">
        <f t="shared" si="16"/>
        <v>5.376384089999986</v>
      </c>
      <c r="AP42" s="93">
        <f t="shared" si="16"/>
        <v>3.9604552099999912</v>
      </c>
      <c r="AQ42" s="99">
        <f t="shared" si="16"/>
        <v>4.9047092899999978</v>
      </c>
      <c r="AR42" s="93">
        <f t="shared" si="17"/>
        <v>3.7739503024999843</v>
      </c>
      <c r="AS42" s="99">
        <f t="shared" si="17"/>
        <v>4.0185811024999962</v>
      </c>
      <c r="AT42" s="93">
        <f t="shared" si="17"/>
        <v>4.2941350024999991</v>
      </c>
      <c r="AU42" s="99">
        <f t="shared" si="17"/>
        <v>4.2257228099999988</v>
      </c>
      <c r="AV42" s="93">
        <f t="shared" si="17"/>
        <v>4.8197154224999927</v>
      </c>
      <c r="AW42" s="99">
        <f t="shared" si="17"/>
        <v>5.5386382400000045</v>
      </c>
    </row>
    <row r="43" spans="1:49">
      <c r="A43" s="83">
        <f t="shared" si="5"/>
        <v>41341</v>
      </c>
      <c r="B43" s="92" t="str">
        <f t="shared" si="12"/>
        <v/>
      </c>
      <c r="C43" s="99">
        <f t="shared" si="12"/>
        <v>2.5622052899999748</v>
      </c>
      <c r="D43" s="93">
        <f t="shared" si="12"/>
        <v>2.725319622500022</v>
      </c>
      <c r="E43" s="99">
        <f t="shared" si="12"/>
        <v>3.1829324099999834</v>
      </c>
      <c r="F43" s="94">
        <f t="shared" si="12"/>
        <v>3.3699224100000036</v>
      </c>
      <c r="G43" s="93">
        <f t="shared" si="12"/>
        <v>3.6731239999999943</v>
      </c>
      <c r="H43" s="99">
        <f t="shared" si="12"/>
        <v>3.8269292025000068</v>
      </c>
      <c r="I43" s="92"/>
      <c r="J43" s="133">
        <f t="shared" si="7"/>
        <v>41341</v>
      </c>
      <c r="K43" s="92">
        <f t="shared" ref="K43:AJ43" si="21">IF(K15&gt;0,((1+K15/200)^2-1)*100,"")</f>
        <v>4.2298064899999765</v>
      </c>
      <c r="L43" s="99">
        <f t="shared" si="21"/>
        <v>4.4075240000000182</v>
      </c>
      <c r="M43" s="94">
        <f t="shared" si="21"/>
        <v>4.438180249999979</v>
      </c>
      <c r="N43" s="92">
        <f t="shared" si="21"/>
        <v>4.7480606225000166</v>
      </c>
      <c r="O43" s="99">
        <f t="shared" si="21"/>
        <v>5.1209331224999932</v>
      </c>
      <c r="P43" s="94">
        <f t="shared" si="21"/>
        <v>3.9003069224999853</v>
      </c>
      <c r="Q43" s="93">
        <f t="shared" si="21"/>
        <v>4.5414227024999754</v>
      </c>
      <c r="R43" s="92">
        <f t="shared" si="9"/>
        <v>4.70303300249999</v>
      </c>
      <c r="S43" s="99">
        <f t="shared" si="14"/>
        <v>5.4359312400000137</v>
      </c>
      <c r="T43" s="93">
        <f t="shared" si="9"/>
        <v>5.5139840000000273</v>
      </c>
      <c r="U43" s="99" t="str">
        <f t="shared" si="21"/>
        <v/>
      </c>
      <c r="V43" s="99">
        <f t="shared" si="21"/>
        <v>4.7173589225000034</v>
      </c>
      <c r="W43" s="99">
        <f t="shared" si="21"/>
        <v>5.1763058024999919</v>
      </c>
      <c r="X43" s="93">
        <f t="shared" si="10"/>
        <v>5.5242562499999925</v>
      </c>
      <c r="Y43" s="99">
        <f t="shared" si="15"/>
        <v>5.9787891600000087</v>
      </c>
      <c r="Z43" s="93">
        <f t="shared" si="21"/>
        <v>4.242058010000016</v>
      </c>
      <c r="AA43" s="99">
        <f t="shared" si="21"/>
        <v>4.5956198400000092</v>
      </c>
      <c r="AB43" s="93">
        <f t="shared" si="21"/>
        <v>4.1093715599999969</v>
      </c>
      <c r="AC43" s="99">
        <f t="shared" si="21"/>
        <v>5.152719359999991</v>
      </c>
      <c r="AD43" s="93">
        <f t="shared" si="21"/>
        <v>3.3597555599999884</v>
      </c>
      <c r="AE43" s="99">
        <f t="shared" si="21"/>
        <v>4.6273265625000004</v>
      </c>
      <c r="AF43" s="99">
        <f t="shared" si="21"/>
        <v>5.1927153225000078</v>
      </c>
      <c r="AG43" s="99">
        <f t="shared" si="21"/>
        <v>5.6280340025000042</v>
      </c>
      <c r="AH43" s="94">
        <f t="shared" si="21"/>
        <v>4.5107513025000046</v>
      </c>
      <c r="AI43" s="93">
        <f t="shared" si="21"/>
        <v>5.129135562500009</v>
      </c>
      <c r="AJ43" s="99">
        <f t="shared" si="21"/>
        <v>5.2152805024999749</v>
      </c>
      <c r="AK43" s="93">
        <f t="shared" si="16"/>
        <v>3.5855772900000193</v>
      </c>
      <c r="AL43" s="92">
        <f t="shared" si="16"/>
        <v>4.3891324099999851</v>
      </c>
      <c r="AM43" s="99">
        <f t="shared" si="16"/>
        <v>4.3891324099999851</v>
      </c>
      <c r="AN43" s="93">
        <f t="shared" si="16"/>
        <v>4.616075240000006</v>
      </c>
      <c r="AO43" s="99">
        <f t="shared" si="16"/>
        <v>5.3784371599999936</v>
      </c>
      <c r="AP43" s="93">
        <f t="shared" si="16"/>
        <v>3.9298691599999991</v>
      </c>
      <c r="AQ43" s="99">
        <f t="shared" si="16"/>
        <v>4.8913947224999976</v>
      </c>
      <c r="AR43" s="93">
        <f t="shared" si="17"/>
        <v>3.7474659224999929</v>
      </c>
      <c r="AS43" s="99">
        <f t="shared" si="17"/>
        <v>3.9961446224999975</v>
      </c>
      <c r="AT43" s="93">
        <f t="shared" si="17"/>
        <v>4.285965202499975</v>
      </c>
      <c r="AU43" s="99">
        <f t="shared" si="17"/>
        <v>4.2053056100000097</v>
      </c>
      <c r="AV43" s="93">
        <f t="shared" si="17"/>
        <v>4.8166440000000144</v>
      </c>
      <c r="AW43" s="99">
        <f t="shared" si="17"/>
        <v>5.5417202224999684</v>
      </c>
    </row>
    <row r="44" spans="1:49">
      <c r="A44" s="83">
        <f t="shared" si="5"/>
        <v>41344</v>
      </c>
      <c r="B44" s="92" t="str">
        <f t="shared" si="12"/>
        <v/>
      </c>
      <c r="C44" s="99">
        <f t="shared" si="12"/>
        <v>2.5622052899999748</v>
      </c>
      <c r="D44" s="93">
        <f t="shared" si="12"/>
        <v>2.7618101224999858</v>
      </c>
      <c r="E44" s="99">
        <f t="shared" si="12"/>
        <v>3.2306800625000021</v>
      </c>
      <c r="F44" s="94">
        <f t="shared" si="12"/>
        <v>3.4227980899999899</v>
      </c>
      <c r="G44" s="93">
        <f t="shared" si="12"/>
        <v>3.7413546225000038</v>
      </c>
      <c r="H44" s="99">
        <f t="shared" si="12"/>
        <v>3.9105003225000212</v>
      </c>
      <c r="I44" s="92"/>
      <c r="J44" s="133">
        <f t="shared" si="7"/>
        <v>41344</v>
      </c>
      <c r="K44" s="92">
        <f t="shared" ref="K44:AJ44" si="22">IF(K16&gt;0,((1+K16/200)^2-1)*100,"")</f>
        <v>4.246142009999998</v>
      </c>
      <c r="L44" s="99">
        <f t="shared" si="22"/>
        <v>4.4269391025000049</v>
      </c>
      <c r="M44" s="94">
        <f t="shared" si="22"/>
        <v>4.5219969599999965</v>
      </c>
      <c r="N44" s="92">
        <f t="shared" si="22"/>
        <v>4.7071260225000078</v>
      </c>
      <c r="O44" s="99">
        <f t="shared" si="22"/>
        <v>5.1681015225000015</v>
      </c>
      <c r="P44" s="94">
        <f t="shared" si="22"/>
        <v>3.8962297025000092</v>
      </c>
      <c r="Q44" s="93">
        <f t="shared" si="22"/>
        <v>4.5598277025000078</v>
      </c>
      <c r="R44" s="92">
        <f t="shared" si="9"/>
        <v>4.7245222499999961</v>
      </c>
      <c r="S44" s="99">
        <f t="shared" si="14"/>
        <v>5.4759810224999983</v>
      </c>
      <c r="T44" s="93">
        <f t="shared" si="9"/>
        <v>5.5550760000000254</v>
      </c>
      <c r="U44" s="99" t="str">
        <f t="shared" si="22"/>
        <v/>
      </c>
      <c r="V44" s="99">
        <f t="shared" si="22"/>
        <v>4.7398730625000107</v>
      </c>
      <c r="W44" s="99">
        <f t="shared" si="22"/>
        <v>5.2152805024999749</v>
      </c>
      <c r="X44" s="93">
        <f t="shared" si="10"/>
        <v>5.5725425224999903</v>
      </c>
      <c r="Y44" s="99">
        <f t="shared" si="15"/>
        <v>6.0251199224999885</v>
      </c>
      <c r="Z44" s="93">
        <f t="shared" si="22"/>
        <v>4.2400160399999942</v>
      </c>
      <c r="AA44" s="99">
        <f t="shared" si="22"/>
        <v>4.598688022499986</v>
      </c>
      <c r="AB44" s="93">
        <f t="shared" si="22"/>
        <v>4.1083512224999952</v>
      </c>
      <c r="AC44" s="99">
        <f t="shared" si="22"/>
        <v>5.2173320024999859</v>
      </c>
      <c r="AD44" s="93">
        <f t="shared" si="22"/>
        <v>3.3302745225000097</v>
      </c>
      <c r="AE44" s="99">
        <f t="shared" si="22"/>
        <v>4.6355097224999975</v>
      </c>
      <c r="AF44" s="99">
        <f t="shared" si="22"/>
        <v>5.2224608399999761</v>
      </c>
      <c r="AG44" s="99">
        <f t="shared" si="22"/>
        <v>5.6660643600000116</v>
      </c>
      <c r="AH44" s="94">
        <f t="shared" si="22"/>
        <v>4.5332432225000163</v>
      </c>
      <c r="AI44" s="93">
        <f t="shared" si="22"/>
        <v>5.1722036225000156</v>
      </c>
      <c r="AJ44" s="99">
        <f t="shared" si="22"/>
        <v>5.2645220224999845</v>
      </c>
      <c r="AK44" s="93">
        <f t="shared" si="16"/>
        <v>3.4431384899999751</v>
      </c>
      <c r="AL44" s="92">
        <f t="shared" si="16"/>
        <v>4.3993497600000042</v>
      </c>
      <c r="AM44" s="99">
        <f t="shared" si="16"/>
        <v>4.398328002499996</v>
      </c>
      <c r="AN44" s="93">
        <f t="shared" si="16"/>
        <v>4.598688022499986</v>
      </c>
      <c r="AO44" s="99">
        <f t="shared" si="16"/>
        <v>5.4225830025000255</v>
      </c>
      <c r="AP44" s="93">
        <f t="shared" si="16"/>
        <v>3.9359860100000033</v>
      </c>
      <c r="AQ44" s="99">
        <f t="shared" si="16"/>
        <v>4.923146239999987</v>
      </c>
      <c r="AR44" s="93">
        <f t="shared" si="17"/>
        <v>3.7454288025000171</v>
      </c>
      <c r="AS44" s="99">
        <f t="shared" si="17"/>
        <v>3.9981842024999992</v>
      </c>
      <c r="AT44" s="93">
        <f t="shared" si="17"/>
        <v>4.3023051225000053</v>
      </c>
      <c r="AU44" s="99">
        <f t="shared" si="17"/>
        <v>4.210409722499997</v>
      </c>
      <c r="AV44" s="93">
        <f t="shared" si="17"/>
        <v>4.8442884224999982</v>
      </c>
      <c r="AW44" s="99">
        <f t="shared" si="17"/>
        <v>5.592065639999988</v>
      </c>
    </row>
    <row r="45" spans="1:49">
      <c r="A45" s="83">
        <f t="shared" si="5"/>
        <v>41345</v>
      </c>
      <c r="B45" s="92" t="str">
        <f t="shared" si="12"/>
        <v/>
      </c>
      <c r="C45" s="99">
        <f t="shared" si="12"/>
        <v>2.5622052899999748</v>
      </c>
      <c r="D45" s="93">
        <f t="shared" si="12"/>
        <v>2.7395096025000232</v>
      </c>
      <c r="E45" s="99">
        <f t="shared" si="12"/>
        <v>3.21747215999999</v>
      </c>
      <c r="F45" s="94">
        <f t="shared" si="12"/>
        <v>3.4105948099999894</v>
      </c>
      <c r="G45" s="93">
        <f t="shared" si="12"/>
        <v>3.7393175624999886</v>
      </c>
      <c r="H45" s="99">
        <f t="shared" si="12"/>
        <v>3.9105003225000212</v>
      </c>
      <c r="I45" s="92"/>
      <c r="J45" s="133">
        <f t="shared" si="7"/>
        <v>41345</v>
      </c>
      <c r="K45" s="92">
        <f t="shared" ref="K45:AJ45" si="23">IF(K17&gt;0,((1+K17/200)^2-1)*100,"")</f>
        <v>4.1695803224999883</v>
      </c>
      <c r="L45" s="99">
        <f t="shared" si="23"/>
        <v>4.3635912224999851</v>
      </c>
      <c r="M45" s="94">
        <f t="shared" si="23"/>
        <v>4.4463560099999855</v>
      </c>
      <c r="N45" s="92">
        <f t="shared" si="23"/>
        <v>4.6426702500000028</v>
      </c>
      <c r="O45" s="99">
        <f t="shared" si="23"/>
        <v>5.1147815024999987</v>
      </c>
      <c r="P45" s="94">
        <f t="shared" si="23"/>
        <v>3.8676914025000064</v>
      </c>
      <c r="Q45" s="93">
        <f t="shared" si="23"/>
        <v>4.5117736100000139</v>
      </c>
      <c r="R45" s="92">
        <f t="shared" si="9"/>
        <v>4.6754072099999933</v>
      </c>
      <c r="S45" s="99">
        <f t="shared" si="14"/>
        <v>5.4123157025000035</v>
      </c>
      <c r="T45" s="93">
        <f t="shared" si="9"/>
        <v>5.4893326399999998</v>
      </c>
      <c r="U45" s="99" t="str">
        <f t="shared" si="23"/>
        <v/>
      </c>
      <c r="V45" s="99">
        <f t="shared" si="23"/>
        <v>4.6907544224999986</v>
      </c>
      <c r="W45" s="99">
        <f t="shared" si="23"/>
        <v>5.1619485225000039</v>
      </c>
      <c r="X45" s="93">
        <f t="shared" si="10"/>
        <v>5.5180928399999996</v>
      </c>
      <c r="Y45" s="99">
        <f t="shared" si="15"/>
        <v>5.9664360000000194</v>
      </c>
      <c r="Z45" s="93">
        <f t="shared" si="23"/>
        <v>4.2247019024999943</v>
      </c>
      <c r="AA45" s="99">
        <f t="shared" si="23"/>
        <v>4.5741438225000097</v>
      </c>
      <c r="AB45" s="93">
        <f t="shared" si="23"/>
        <v>4.0787636099999913</v>
      </c>
      <c r="AC45" s="99">
        <f t="shared" si="23"/>
        <v>5.1311862225000171</v>
      </c>
      <c r="AD45" s="93">
        <f t="shared" si="23"/>
        <v>3.2936832224999879</v>
      </c>
      <c r="AE45" s="99">
        <f t="shared" si="23"/>
        <v>4.5823249025000123</v>
      </c>
      <c r="AF45" s="99">
        <f t="shared" si="23"/>
        <v>5.1629740100000099</v>
      </c>
      <c r="AG45" s="99">
        <f t="shared" si="23"/>
        <v>5.615701302499998</v>
      </c>
      <c r="AH45" s="94">
        <f t="shared" si="23"/>
        <v>4.4841730625000187</v>
      </c>
      <c r="AI45" s="93">
        <f t="shared" si="23"/>
        <v>5.1188825624999934</v>
      </c>
      <c r="AJ45" s="99">
        <f t="shared" si="23"/>
        <v>5.2029719224999882</v>
      </c>
      <c r="AK45" s="93">
        <f t="shared" si="16"/>
        <v>3.4126286400000039</v>
      </c>
      <c r="AL45" s="92">
        <f t="shared" si="16"/>
        <v>4.4105894224999886</v>
      </c>
      <c r="AM45" s="99">
        <f t="shared" si="16"/>
        <v>4.4259172099999855</v>
      </c>
      <c r="AN45" s="93">
        <f t="shared" si="16"/>
        <v>4.5311984025000029</v>
      </c>
      <c r="AO45" s="99">
        <f t="shared" si="16"/>
        <v>5.3630396224999988</v>
      </c>
      <c r="AP45" s="93">
        <f t="shared" si="16"/>
        <v>3.9033648900000051</v>
      </c>
      <c r="AQ45" s="99">
        <f t="shared" si="16"/>
        <v>4.8883222499999768</v>
      </c>
      <c r="AR45" s="93">
        <f t="shared" si="17"/>
        <v>3.7138560000000043</v>
      </c>
      <c r="AS45" s="99">
        <f t="shared" si="17"/>
        <v>3.9553572225</v>
      </c>
      <c r="AT45" s="93">
        <f t="shared" si="17"/>
        <v>4.2553313024999984</v>
      </c>
      <c r="AU45" s="99">
        <f t="shared" si="17"/>
        <v>4.1634566024999931</v>
      </c>
      <c r="AV45" s="93">
        <f t="shared" si="17"/>
        <v>4.7930979225000003</v>
      </c>
      <c r="AW45" s="99">
        <f t="shared" si="17"/>
        <v>5.5252835025000113</v>
      </c>
    </row>
    <row r="46" spans="1:49">
      <c r="A46" s="83">
        <f t="shared" si="5"/>
        <v>41346</v>
      </c>
      <c r="B46" s="92" t="str">
        <f t="shared" si="12"/>
        <v/>
      </c>
      <c r="C46" s="99">
        <f t="shared" si="12"/>
        <v>2.543976959999994</v>
      </c>
      <c r="D46" s="93">
        <f t="shared" si="12"/>
        <v>2.686808902499993</v>
      </c>
      <c r="E46" s="99">
        <f t="shared" si="12"/>
        <v>3.177853522499996</v>
      </c>
      <c r="F46" s="94">
        <f t="shared" si="12"/>
        <v>3.3800897600000157</v>
      </c>
      <c r="G46" s="93">
        <f t="shared" si="12"/>
        <v>3.7108008225000155</v>
      </c>
      <c r="H46" s="99">
        <f t="shared" si="12"/>
        <v>3.8860370024999868</v>
      </c>
      <c r="I46" s="92"/>
      <c r="J46" s="133">
        <f t="shared" si="7"/>
        <v>41346</v>
      </c>
      <c r="K46" s="92">
        <f t="shared" ref="K46:AJ46" si="24">IF(K18&gt;0,((1+K18/200)^2-1)*100,"")</f>
        <v>4.1563124899999915</v>
      </c>
      <c r="L46" s="99">
        <f t="shared" si="24"/>
        <v>4.3482680099999893</v>
      </c>
      <c r="M46" s="94">
        <f t="shared" si="24"/>
        <v>4.4044586224999849</v>
      </c>
      <c r="N46" s="92">
        <f t="shared" si="24"/>
        <v>4.6109612024999747</v>
      </c>
      <c r="O46" s="99">
        <f t="shared" si="24"/>
        <v>5.1086300625000192</v>
      </c>
      <c r="P46" s="94">
        <f t="shared" si="24"/>
        <v>3.8758448025000058</v>
      </c>
      <c r="Q46" s="93">
        <f t="shared" si="24"/>
        <v>4.5076844099999791</v>
      </c>
      <c r="R46" s="92">
        <f t="shared" si="9"/>
        <v>4.6713148100000046</v>
      </c>
      <c r="S46" s="99">
        <f t="shared" si="14"/>
        <v>5.4041022224999846</v>
      </c>
      <c r="T46" s="93">
        <f t="shared" si="9"/>
        <v>5.4841973025000046</v>
      </c>
      <c r="U46" s="99" t="str">
        <f t="shared" si="24"/>
        <v/>
      </c>
      <c r="V46" s="99">
        <f t="shared" si="24"/>
        <v>4.6876848899999768</v>
      </c>
      <c r="W46" s="99">
        <f t="shared" si="24"/>
        <v>5.152719359999991</v>
      </c>
      <c r="X46" s="93">
        <f t="shared" si="10"/>
        <v>5.5160384099999904</v>
      </c>
      <c r="Y46" s="99">
        <f t="shared" si="15"/>
        <v>5.9551129024999927</v>
      </c>
      <c r="Z46" s="93">
        <f t="shared" si="24"/>
        <v>4.1971392899999849</v>
      </c>
      <c r="AA46" s="99">
        <f t="shared" si="24"/>
        <v>4.552670010000015</v>
      </c>
      <c r="AB46" s="93">
        <f t="shared" si="24"/>
        <v>4.0869252899999875</v>
      </c>
      <c r="AC46" s="99">
        <f t="shared" si="24"/>
        <v>5.1281102399999945</v>
      </c>
      <c r="AD46" s="93">
        <f t="shared" si="24"/>
        <v>3.2957159025000182</v>
      </c>
      <c r="AE46" s="99">
        <f t="shared" si="24"/>
        <v>4.5782343224999966</v>
      </c>
      <c r="AF46" s="99">
        <f t="shared" si="24"/>
        <v>5.1568211600000025</v>
      </c>
      <c r="AG46" s="99">
        <f t="shared" si="24"/>
        <v>5.5838451599999894</v>
      </c>
      <c r="AH46" s="94">
        <f t="shared" si="24"/>
        <v>4.4811065599999811</v>
      </c>
      <c r="AI46" s="93">
        <f t="shared" si="24"/>
        <v>5.1168320225000175</v>
      </c>
      <c r="AJ46" s="99">
        <f t="shared" si="24"/>
        <v>5.2029719224999882</v>
      </c>
      <c r="AK46" s="93">
        <f t="shared" si="16"/>
        <v>3.3953417224999782</v>
      </c>
      <c r="AL46" s="92">
        <f t="shared" si="16"/>
        <v>4.4463560099999855</v>
      </c>
      <c r="AM46" s="99">
        <f t="shared" si="16"/>
        <v>4.4177422499999786</v>
      </c>
      <c r="AN46" s="93">
        <f t="shared" si="16"/>
        <v>4.52608644000001</v>
      </c>
      <c r="AO46" s="99">
        <f t="shared" si="16"/>
        <v>5.3609867024999813</v>
      </c>
      <c r="AP46" s="93">
        <f t="shared" si="16"/>
        <v>3.9064229024999841</v>
      </c>
      <c r="AQ46" s="99">
        <f t="shared" si="16"/>
        <v>4.8791051025000032</v>
      </c>
      <c r="AR46" s="93">
        <f t="shared" si="17"/>
        <v>3.7209849224999925</v>
      </c>
      <c r="AS46" s="99">
        <f t="shared" si="17"/>
        <v>3.9553572225</v>
      </c>
      <c r="AT46" s="93">
        <f t="shared" si="17"/>
        <v>4.250226090000031</v>
      </c>
      <c r="AU46" s="99">
        <f t="shared" si="17"/>
        <v>4.1593742225000119</v>
      </c>
      <c r="AV46" s="93">
        <f t="shared" si="17"/>
        <v>4.7900268900000098</v>
      </c>
      <c r="AW46" s="99">
        <f t="shared" si="17"/>
        <v>5.5252835025000113</v>
      </c>
    </row>
    <row r="47" spans="1:49">
      <c r="A47" s="83">
        <f t="shared" si="5"/>
        <v>41347</v>
      </c>
      <c r="B47" s="92" t="str">
        <f t="shared" si="12"/>
        <v/>
      </c>
      <c r="C47" s="99">
        <f t="shared" si="12"/>
        <v>2.5824608899999824</v>
      </c>
      <c r="D47" s="93">
        <f t="shared" si="12"/>
        <v>2.6726225624999822</v>
      </c>
      <c r="E47" s="99">
        <f t="shared" si="12"/>
        <v>3.1788692900000193</v>
      </c>
      <c r="F47" s="94">
        <f t="shared" si="12"/>
        <v>3.3892408024999821</v>
      </c>
      <c r="G47" s="93">
        <f t="shared" si="12"/>
        <v>3.7311695225000108</v>
      </c>
      <c r="H47" s="99">
        <f t="shared" si="12"/>
        <v>3.8839985224999873</v>
      </c>
      <c r="I47" s="92"/>
      <c r="J47" s="133">
        <f t="shared" si="7"/>
        <v>41347</v>
      </c>
      <c r="K47" s="92">
        <f t="shared" ref="K47:AJ47" si="25">IF(K19&gt;0,((1+K19/200)^2-1)*100,"")</f>
        <v>4.1267180624999789</v>
      </c>
      <c r="L47" s="99">
        <f t="shared" si="25"/>
        <v>4.3257960000000262</v>
      </c>
      <c r="M47" s="94">
        <f t="shared" si="25"/>
        <v>4.4003715225000128</v>
      </c>
      <c r="N47" s="92">
        <f t="shared" si="25"/>
        <v>4.6191437224999854</v>
      </c>
      <c r="O47" s="99">
        <f t="shared" si="25"/>
        <v>5.1158067600000079</v>
      </c>
      <c r="P47" s="94">
        <f t="shared" si="25"/>
        <v>3.8442521599999946</v>
      </c>
      <c r="Q47" s="93">
        <f t="shared" si="25"/>
        <v>4.4688410000000012</v>
      </c>
      <c r="R47" s="92">
        <f t="shared" si="9"/>
        <v>4.6406243599999897</v>
      </c>
      <c r="S47" s="99">
        <f t="shared" si="14"/>
        <v>5.3897294024999765</v>
      </c>
      <c r="T47" s="93">
        <f t="shared" si="9"/>
        <v>5.5489116899999802</v>
      </c>
      <c r="U47" s="99" t="str">
        <f t="shared" si="25"/>
        <v/>
      </c>
      <c r="V47" s="99">
        <f t="shared" si="25"/>
        <v>4.6559690225000061</v>
      </c>
      <c r="W47" s="99">
        <f t="shared" si="25"/>
        <v>5.1465668099999862</v>
      </c>
      <c r="X47" s="93">
        <f t="shared" si="10"/>
        <v>5.5067937225000252</v>
      </c>
      <c r="Y47" s="99">
        <f t="shared" si="15"/>
        <v>5.9767302499999841</v>
      </c>
      <c r="Z47" s="93">
        <f t="shared" si="25"/>
        <v>4.1603948100000121</v>
      </c>
      <c r="AA47" s="99">
        <f t="shared" si="25"/>
        <v>4.5720986025000077</v>
      </c>
      <c r="AB47" s="93">
        <f t="shared" si="25"/>
        <v>4.0522403600000034</v>
      </c>
      <c r="AC47" s="99">
        <f t="shared" si="25"/>
        <v>5.1393890624999772</v>
      </c>
      <c r="AD47" s="93">
        <f t="shared" si="25"/>
        <v>3.3048632099999864</v>
      </c>
      <c r="AE47" s="99">
        <f t="shared" si="25"/>
        <v>4.5281312099999749</v>
      </c>
      <c r="AF47" s="99">
        <f t="shared" si="25"/>
        <v>5.1229837025000169</v>
      </c>
      <c r="AG47" s="99">
        <f t="shared" si="25"/>
        <v>5.5406928900000096</v>
      </c>
      <c r="AH47" s="94">
        <f t="shared" si="25"/>
        <v>4.4535100624999879</v>
      </c>
      <c r="AI47" s="93">
        <f t="shared" si="25"/>
        <v>5.117857289999983</v>
      </c>
      <c r="AJ47" s="99">
        <f t="shared" si="25"/>
        <v>5.2163062499999802</v>
      </c>
      <c r="AK47" s="93">
        <f t="shared" si="16"/>
        <v>3.5143456399999939</v>
      </c>
      <c r="AL47" s="92">
        <f t="shared" si="16"/>
        <v>4.4044586224999849</v>
      </c>
      <c r="AM47" s="99">
        <f t="shared" si="16"/>
        <v>4.3758506024999866</v>
      </c>
      <c r="AN47" s="93">
        <f t="shared" si="16"/>
        <v>4.5035952899999954</v>
      </c>
      <c r="AO47" s="99">
        <f t="shared" si="16"/>
        <v>5.3681720099999719</v>
      </c>
      <c r="AP47" s="93">
        <f t="shared" si="16"/>
        <v>3.8544428100000028</v>
      </c>
      <c r="AQ47" s="99">
        <f t="shared" si="16"/>
        <v>4.8401927224999808</v>
      </c>
      <c r="AR47" s="93">
        <f t="shared" si="17"/>
        <v>3.683306250000018</v>
      </c>
      <c r="AS47" s="99">
        <f t="shared" si="17"/>
        <v>3.9003069224999853</v>
      </c>
      <c r="AT47" s="93">
        <f t="shared" si="17"/>
        <v>4.210409722499997</v>
      </c>
      <c r="AU47" s="99">
        <f t="shared" si="17"/>
        <v>4.1073308899999939</v>
      </c>
      <c r="AV47" s="93">
        <f t="shared" si="17"/>
        <v>4.7644367024999745</v>
      </c>
      <c r="AW47" s="99">
        <f t="shared" si="17"/>
        <v>5.5273380225000279</v>
      </c>
    </row>
    <row r="48" spans="1:49">
      <c r="A48" s="83">
        <f t="shared" si="5"/>
        <v>41348</v>
      </c>
      <c r="B48" s="92" t="str">
        <f t="shared" si="12"/>
        <v/>
      </c>
      <c r="C48" s="99">
        <f t="shared" si="12"/>
        <v>2.548027559999988</v>
      </c>
      <c r="D48" s="93">
        <f t="shared" si="12"/>
        <v>2.61892601</v>
      </c>
      <c r="E48" s="99">
        <f t="shared" si="12"/>
        <v>3.1453516025000239</v>
      </c>
      <c r="F48" s="94">
        <f t="shared" si="12"/>
        <v>3.3587389025000247</v>
      </c>
      <c r="G48" s="93">
        <f t="shared" si="12"/>
        <v>3.6955256100000167</v>
      </c>
      <c r="H48" s="99">
        <f t="shared" si="12"/>
        <v>3.8687105600000216</v>
      </c>
      <c r="I48" s="92"/>
      <c r="J48" s="133">
        <f t="shared" si="7"/>
        <v>41348</v>
      </c>
      <c r="K48" s="92">
        <f t="shared" ref="K48:AJ48" si="26">IF(K20&gt;0,((1+K20/200)^2-1)*100,"")</f>
        <v>4.0961075625000065</v>
      </c>
      <c r="L48" s="99">
        <f t="shared" si="26"/>
        <v>4.3145609024999976</v>
      </c>
      <c r="M48" s="94">
        <f t="shared" si="26"/>
        <v>4.4044586224999849</v>
      </c>
      <c r="N48" s="92">
        <f t="shared" si="26"/>
        <v>4.5741438225000097</v>
      </c>
      <c r="O48" s="99">
        <f t="shared" si="26"/>
        <v>5.0686500900000153</v>
      </c>
      <c r="P48" s="94">
        <f t="shared" si="26"/>
        <v>3.8259102500000086</v>
      </c>
      <c r="Q48" s="93">
        <f t="shared" si="26"/>
        <v>4.4361363600000203</v>
      </c>
      <c r="R48" s="92">
        <f t="shared" si="9"/>
        <v>4.6048245224999951</v>
      </c>
      <c r="S48" s="99">
        <f t="shared" si="14"/>
        <v>5.3076178024999976</v>
      </c>
      <c r="T48" s="93">
        <f t="shared" si="9"/>
        <v>5.5016579599999949</v>
      </c>
      <c r="U48" s="99" t="str">
        <f t="shared" si="26"/>
        <v/>
      </c>
      <c r="V48" s="99">
        <f t="shared" si="26"/>
        <v>4.6191437224999854</v>
      </c>
      <c r="W48" s="99">
        <f t="shared" si="26"/>
        <v>5.0901768224999699</v>
      </c>
      <c r="X48" s="93">
        <f t="shared" si="10"/>
        <v>5.4574955625000143</v>
      </c>
      <c r="Y48" s="99">
        <f t="shared" si="15"/>
        <v>5.8408864100000235</v>
      </c>
      <c r="Z48" s="93">
        <f t="shared" si="26"/>
        <v>4.1430455024999979</v>
      </c>
      <c r="AA48" s="99">
        <f t="shared" si="26"/>
        <v>4.5424451599999749</v>
      </c>
      <c r="AB48" s="93">
        <f t="shared" si="26"/>
        <v>4.0328601224999927</v>
      </c>
      <c r="AC48" s="99">
        <f t="shared" si="26"/>
        <v>5.0983780624999975</v>
      </c>
      <c r="AD48" s="93">
        <f t="shared" si="26"/>
        <v>3.2987649599999891</v>
      </c>
      <c r="AE48" s="99">
        <f t="shared" si="26"/>
        <v>4.5015507599999838</v>
      </c>
      <c r="AF48" s="99">
        <f t="shared" si="26"/>
        <v>5.0778755624999894</v>
      </c>
      <c r="AG48" s="99">
        <f t="shared" si="26"/>
        <v>5.4903597225000045</v>
      </c>
      <c r="AH48" s="94">
        <f t="shared" si="26"/>
        <v>4.4187641024999946</v>
      </c>
      <c r="AI48" s="93">
        <f t="shared" si="26"/>
        <v>5.0696751224999836</v>
      </c>
      <c r="AJ48" s="99">
        <f t="shared" si="26"/>
        <v>5.1681015225000015</v>
      </c>
      <c r="AK48" s="93">
        <f t="shared" ref="AK48:AW57" si="27">IF(AK20&gt;0,((1+AK20/200)^2-1)*100,"")</f>
        <v>3.641562202500026</v>
      </c>
      <c r="AL48" s="92">
        <f t="shared" si="27"/>
        <v>4.3789155600000074</v>
      </c>
      <c r="AM48" s="99">
        <f t="shared" si="27"/>
        <v>4.3993497600000042</v>
      </c>
      <c r="AN48" s="93">
        <f t="shared" si="27"/>
        <v>4.4688410000000012</v>
      </c>
      <c r="AO48" s="99">
        <f t="shared" si="27"/>
        <v>5.320958759999983</v>
      </c>
      <c r="AP48" s="93">
        <f t="shared" si="27"/>
        <v>3.8381380099999918</v>
      </c>
      <c r="AQ48" s="99">
        <f t="shared" si="27"/>
        <v>4.8115250625000217</v>
      </c>
      <c r="AR48" s="93">
        <f t="shared" si="27"/>
        <v>3.6649785599999873</v>
      </c>
      <c r="AS48" s="99">
        <f t="shared" si="27"/>
        <v>3.8758448025000058</v>
      </c>
      <c r="AT48" s="93">
        <f t="shared" si="27"/>
        <v>4.1787662399999981</v>
      </c>
      <c r="AU48" s="99">
        <f t="shared" si="27"/>
        <v>4.0828444100000194</v>
      </c>
      <c r="AV48" s="93">
        <f t="shared" si="27"/>
        <v>4.7245222499999961</v>
      </c>
      <c r="AW48" s="99">
        <f t="shared" si="27"/>
        <v>5.4051288899999994</v>
      </c>
    </row>
    <row r="49" spans="1:49">
      <c r="A49" s="83">
        <f t="shared" si="5"/>
        <v>41351</v>
      </c>
      <c r="B49" s="92" t="str">
        <f t="shared" ref="B49:H58" si="28">IF(B21&gt;0,((1+B21/200)^2-1)*100,"")</f>
        <v/>
      </c>
      <c r="C49" s="99">
        <f t="shared" si="28"/>
        <v>2.5267628025000155</v>
      </c>
      <c r="D49" s="93">
        <f t="shared" si="28"/>
        <v>2.5591671225000168</v>
      </c>
      <c r="E49" s="99">
        <f t="shared" si="28"/>
        <v>3.0763020225000215</v>
      </c>
      <c r="F49" s="94" t="str">
        <f t="shared" si="28"/>
        <v/>
      </c>
      <c r="G49" s="93" t="str">
        <f t="shared" si="28"/>
        <v/>
      </c>
      <c r="H49" s="99">
        <f t="shared" si="28"/>
        <v>3.8075699600000235</v>
      </c>
      <c r="I49" s="92"/>
      <c r="J49" s="133">
        <f t="shared" si="7"/>
        <v>41351</v>
      </c>
      <c r="K49" s="92">
        <f t="shared" ref="K49:AJ49" si="29">IF(K21&gt;0,((1+K21/200)^2-1)*100,"")</f>
        <v>4.0818242025000062</v>
      </c>
      <c r="L49" s="99">
        <f t="shared" si="29"/>
        <v>4.2481840400000026</v>
      </c>
      <c r="M49" s="94">
        <f t="shared" si="29"/>
        <v>4.3288602224999861</v>
      </c>
      <c r="N49" s="92">
        <f t="shared" si="29"/>
        <v>4.4637305625000234</v>
      </c>
      <c r="O49" s="99">
        <f t="shared" si="29"/>
        <v>5.0010089999999785</v>
      </c>
      <c r="P49" s="94">
        <f t="shared" si="29"/>
        <v>3.8360999999999867</v>
      </c>
      <c r="Q49" s="93">
        <f t="shared" si="29"/>
        <v>4.4054804099999956</v>
      </c>
      <c r="R49" s="92">
        <f t="shared" si="9"/>
        <v>4.5649404900000023</v>
      </c>
      <c r="S49" s="99">
        <f t="shared" si="14"/>
        <v>5.2768342025000248</v>
      </c>
      <c r="T49" s="93">
        <f t="shared" si="9"/>
        <v>5.4328508025</v>
      </c>
      <c r="U49" s="99" t="str">
        <f t="shared" si="29"/>
        <v/>
      </c>
      <c r="V49" s="99">
        <f t="shared" si="29"/>
        <v>4.5792569599999888</v>
      </c>
      <c r="W49" s="99">
        <f t="shared" si="29"/>
        <v>5.0174048399999949</v>
      </c>
      <c r="X49" s="93">
        <f t="shared" si="10"/>
        <v>5.3907559999999854</v>
      </c>
      <c r="Y49" s="99">
        <f t="shared" si="15"/>
        <v>5.5951484025000164</v>
      </c>
      <c r="Z49" s="93">
        <f t="shared" si="29"/>
        <v>4.1389635225000276</v>
      </c>
      <c r="AA49" s="99">
        <f t="shared" si="29"/>
        <v>4.5311984025000029</v>
      </c>
      <c r="AB49" s="93">
        <f t="shared" si="29"/>
        <v>4.0399999999999991</v>
      </c>
      <c r="AC49" s="99">
        <f t="shared" si="29"/>
        <v>5.0543001600000137</v>
      </c>
      <c r="AD49" s="93">
        <f t="shared" si="29"/>
        <v>3.3140109224999881</v>
      </c>
      <c r="AE49" s="99">
        <f t="shared" si="29"/>
        <v>4.4759958225000007</v>
      </c>
      <c r="AF49" s="99">
        <f t="shared" si="29"/>
        <v>5.0010089999999785</v>
      </c>
      <c r="AG49" s="99">
        <f t="shared" si="29"/>
        <v>5.3661190400000169</v>
      </c>
      <c r="AH49" s="94">
        <f t="shared" si="29"/>
        <v>4.3697208224999784</v>
      </c>
      <c r="AI49" s="93">
        <f t="shared" si="29"/>
        <v>5.0051078400000115</v>
      </c>
      <c r="AJ49" s="99">
        <f t="shared" si="29"/>
        <v>5.0973528899999732</v>
      </c>
      <c r="AK49" s="93">
        <f t="shared" si="27"/>
        <v>3.4268660100000181</v>
      </c>
      <c r="AL49" s="92">
        <f t="shared" si="27"/>
        <v>4.2369531224999868</v>
      </c>
      <c r="AM49" s="99">
        <f t="shared" si="27"/>
        <v>4.2369531224999868</v>
      </c>
      <c r="AN49" s="93">
        <f t="shared" si="27"/>
        <v>4.4392022024999811</v>
      </c>
      <c r="AO49" s="99">
        <f t="shared" si="27"/>
        <v>5.2470809999999979</v>
      </c>
      <c r="AP49" s="93">
        <f t="shared" si="27"/>
        <v>3.8320240400000039</v>
      </c>
      <c r="AQ49" s="99">
        <f t="shared" si="27"/>
        <v>4.7603425624999973</v>
      </c>
      <c r="AR49" s="93">
        <f t="shared" si="27"/>
        <v>3.6985805624999868</v>
      </c>
      <c r="AS49" s="99">
        <f t="shared" si="27"/>
        <v>3.8473093025000127</v>
      </c>
      <c r="AT49" s="93">
        <f t="shared" si="27"/>
        <v>4.1318202500000067</v>
      </c>
      <c r="AU49" s="99">
        <f t="shared" si="27"/>
        <v>4.0614211025000069</v>
      </c>
      <c r="AV49" s="93">
        <f t="shared" si="27"/>
        <v>4.6754072099999933</v>
      </c>
      <c r="AW49" s="99">
        <f t="shared" si="27"/>
        <v>5.3353268900000028</v>
      </c>
    </row>
    <row r="50" spans="1:49">
      <c r="A50" s="83">
        <f t="shared" si="5"/>
        <v>41352</v>
      </c>
      <c r="B50" s="92" t="str">
        <f t="shared" si="28"/>
        <v/>
      </c>
      <c r="C50" s="99">
        <f t="shared" si="28"/>
        <v>2.576383999999976</v>
      </c>
      <c r="D50" s="93">
        <f t="shared" si="28"/>
        <v>2.5743584100000216</v>
      </c>
      <c r="E50" s="99">
        <f t="shared" si="28"/>
        <v>3.0793478399999907</v>
      </c>
      <c r="F50" s="94">
        <f t="shared" si="28"/>
        <v>3.2835201225000166</v>
      </c>
      <c r="G50" s="93">
        <f t="shared" si="28"/>
        <v>3.6069515625000159</v>
      </c>
      <c r="H50" s="99">
        <f t="shared" si="28"/>
        <v>3.7617263224999808</v>
      </c>
      <c r="I50" s="92"/>
      <c r="J50" s="133">
        <f t="shared" si="7"/>
        <v>41352</v>
      </c>
      <c r="K50" s="92">
        <f t="shared" ref="K50:AJ50" si="30">IF(K22&gt;0,((1+K22/200)^2-1)*100,"")</f>
        <v>4.0604010000000024</v>
      </c>
      <c r="L50" s="99">
        <f t="shared" si="30"/>
        <v>4.2553313024999984</v>
      </c>
      <c r="M50" s="94">
        <f t="shared" si="30"/>
        <v>4.3247746025000033</v>
      </c>
      <c r="N50" s="92">
        <f t="shared" si="30"/>
        <v>4.5485800099999807</v>
      </c>
      <c r="O50" s="99">
        <f t="shared" si="30"/>
        <v>5.0143305224999768</v>
      </c>
      <c r="P50" s="94">
        <f t="shared" si="30"/>
        <v>3.815720999999983</v>
      </c>
      <c r="Q50" s="93">
        <f t="shared" si="30"/>
        <v>4.4065022025000067</v>
      </c>
      <c r="R50" s="92">
        <f t="shared" si="9"/>
        <v>4.5680082225000085</v>
      </c>
      <c r="S50" s="99">
        <f t="shared" si="14"/>
        <v>5.2911993224999732</v>
      </c>
      <c r="T50" s="93">
        <f t="shared" si="9"/>
        <v>5.4503072100000161</v>
      </c>
      <c r="U50" s="99" t="str">
        <f t="shared" si="30"/>
        <v/>
      </c>
      <c r="V50" s="99">
        <f t="shared" si="30"/>
        <v>4.5905063024999748</v>
      </c>
      <c r="W50" s="99">
        <f t="shared" si="30"/>
        <v>5.0338019600000283</v>
      </c>
      <c r="X50" s="93">
        <f t="shared" si="10"/>
        <v>5.4041022224999846</v>
      </c>
      <c r="Y50" s="99">
        <f t="shared" si="15"/>
        <v>5.5550760000000254</v>
      </c>
      <c r="Z50" s="93">
        <f t="shared" si="30"/>
        <v>4.1614154024999905</v>
      </c>
      <c r="AA50" s="99">
        <f t="shared" si="30"/>
        <v>4.5424451599999749</v>
      </c>
      <c r="AB50" s="93">
        <f t="shared" si="30"/>
        <v>4.0216408100000267</v>
      </c>
      <c r="AC50" s="99">
        <f t="shared" si="30"/>
        <v>5.0430259024999868</v>
      </c>
      <c r="AD50" s="93">
        <f t="shared" si="30"/>
        <v>3.2550661025000149</v>
      </c>
      <c r="AE50" s="99">
        <f t="shared" si="30"/>
        <v>4.4831508899999983</v>
      </c>
      <c r="AF50" s="99">
        <f t="shared" si="30"/>
        <v>5.0204792024999723</v>
      </c>
      <c r="AG50" s="99">
        <f t="shared" si="30"/>
        <v>5.3609867024999813</v>
      </c>
      <c r="AH50" s="94">
        <f t="shared" si="30"/>
        <v>4.3830022399999891</v>
      </c>
      <c r="AI50" s="93">
        <f t="shared" si="30"/>
        <v>5.0184296225000091</v>
      </c>
      <c r="AJ50" s="99">
        <f t="shared" si="30"/>
        <v>5.1106805224999885</v>
      </c>
      <c r="AK50" s="93">
        <f t="shared" si="27"/>
        <v>3.3434896399999969</v>
      </c>
      <c r="AL50" s="92">
        <f t="shared" si="27"/>
        <v>4.2379740899999963</v>
      </c>
      <c r="AM50" s="99">
        <f t="shared" si="27"/>
        <v>4.2165348224999732</v>
      </c>
      <c r="AN50" s="93">
        <f t="shared" si="27"/>
        <v>4.4105894224999886</v>
      </c>
      <c r="AO50" s="99">
        <f t="shared" si="27"/>
        <v>5.2593921599999982</v>
      </c>
      <c r="AP50" s="93">
        <f t="shared" si="27"/>
        <v>3.8269292025000068</v>
      </c>
      <c r="AQ50" s="99">
        <f t="shared" si="27"/>
        <v>4.7695544900000275</v>
      </c>
      <c r="AR50" s="93">
        <f t="shared" si="27"/>
        <v>3.616112639999991</v>
      </c>
      <c r="AS50" s="99">
        <f t="shared" si="27"/>
        <v>3.8524046400000067</v>
      </c>
      <c r="AT50" s="93">
        <f t="shared" si="27"/>
        <v>4.1359020899999877</v>
      </c>
      <c r="AU50" s="99">
        <f t="shared" si="27"/>
        <v>4.0675418224999982</v>
      </c>
      <c r="AV50" s="93">
        <f t="shared" si="27"/>
        <v>4.6876848899999768</v>
      </c>
      <c r="AW50" s="99">
        <f t="shared" si="27"/>
        <v>5.3527752225000169</v>
      </c>
    </row>
    <row r="51" spans="1:49">
      <c r="A51" s="83">
        <f t="shared" si="5"/>
        <v>41353</v>
      </c>
      <c r="B51" s="92" t="str">
        <f t="shared" si="28"/>
        <v/>
      </c>
      <c r="C51" s="99">
        <f t="shared" si="28"/>
        <v>2.5804352400000008</v>
      </c>
      <c r="D51" s="93">
        <f t="shared" si="28"/>
        <v>2.5632180224999912</v>
      </c>
      <c r="E51" s="99">
        <f t="shared" si="28"/>
        <v>3.053967402500013</v>
      </c>
      <c r="F51" s="94">
        <f t="shared" si="28"/>
        <v>3.2306800625000021</v>
      </c>
      <c r="G51" s="93">
        <f t="shared" si="28"/>
        <v>3.5418178025000024</v>
      </c>
      <c r="H51" s="99">
        <f t="shared" si="28"/>
        <v>3.7128376024999854</v>
      </c>
      <c r="I51" s="92"/>
      <c r="J51" s="133">
        <f t="shared" si="7"/>
        <v>41353</v>
      </c>
      <c r="K51" s="92">
        <f t="shared" ref="K51:AJ51" si="31">IF(K23&gt;0,((1+K23/200)^2-1)*100,"")</f>
        <v>4.0899860025000123</v>
      </c>
      <c r="L51" s="99">
        <f t="shared" si="31"/>
        <v>4.2849440000000127</v>
      </c>
      <c r="M51" s="94">
        <f t="shared" si="31"/>
        <v>4.353375622500022</v>
      </c>
      <c r="N51" s="92">
        <f t="shared" si="31"/>
        <v>4.5639179224999937</v>
      </c>
      <c r="O51" s="99">
        <f t="shared" si="31"/>
        <v>5.0307274024999904</v>
      </c>
      <c r="P51" s="94">
        <f t="shared" si="31"/>
        <v>3.8462902500000062</v>
      </c>
      <c r="Q51" s="93">
        <f t="shared" si="31"/>
        <v>4.3932192900000056</v>
      </c>
      <c r="R51" s="92">
        <f t="shared" si="9"/>
        <v>4.5884609225000039</v>
      </c>
      <c r="S51" s="99">
        <f t="shared" si="14"/>
        <v>5.3035130625000093</v>
      </c>
      <c r="T51" s="93">
        <f t="shared" si="9"/>
        <v>5.469819022500011</v>
      </c>
      <c r="U51" s="99" t="str">
        <f t="shared" si="31"/>
        <v/>
      </c>
      <c r="V51" s="99">
        <f t="shared" si="31"/>
        <v>4.5843702224999783</v>
      </c>
      <c r="W51" s="99">
        <f t="shared" si="31"/>
        <v>5.0348268224999826</v>
      </c>
      <c r="X51" s="93">
        <f t="shared" si="10"/>
        <v>5.4215562500000036</v>
      </c>
      <c r="Y51" s="99">
        <f t="shared" si="15"/>
        <v>5.5509664399999936</v>
      </c>
      <c r="Z51" s="93">
        <f t="shared" si="31"/>
        <v>4.1542713599999725</v>
      </c>
      <c r="AA51" s="99">
        <f t="shared" si="31"/>
        <v>4.5455125624999981</v>
      </c>
      <c r="AB51" s="93">
        <f t="shared" si="31"/>
        <v>4.0512203024999804</v>
      </c>
      <c r="AC51" s="99">
        <f t="shared" si="31"/>
        <v>5.0891516900000155</v>
      </c>
      <c r="AD51" s="93">
        <f t="shared" si="31"/>
        <v>3.2957159025000182</v>
      </c>
      <c r="AE51" s="99">
        <f t="shared" si="31"/>
        <v>4.5107513025000046</v>
      </c>
      <c r="AF51" s="99">
        <f t="shared" si="31"/>
        <v>5.0379014400000033</v>
      </c>
      <c r="AG51" s="99">
        <f t="shared" si="31"/>
        <v>5.376384089999986</v>
      </c>
      <c r="AH51" s="94">
        <f t="shared" si="31"/>
        <v>4.4024150625000313</v>
      </c>
      <c r="AI51" s="93">
        <f t="shared" si="31"/>
        <v>5.0358516899999817</v>
      </c>
      <c r="AJ51" s="99">
        <f t="shared" si="31"/>
        <v>5.1281102399999945</v>
      </c>
      <c r="AK51" s="93">
        <f t="shared" si="27"/>
        <v>7.0407506025000011</v>
      </c>
      <c r="AL51" s="92">
        <f t="shared" si="27"/>
        <v>4.2716688224999855</v>
      </c>
      <c r="AM51" s="99">
        <f t="shared" si="27"/>
        <v>4.2492050625000166</v>
      </c>
      <c r="AN51" s="93">
        <f t="shared" si="27"/>
        <v>4.4351144224999972</v>
      </c>
      <c r="AO51" s="99">
        <f t="shared" si="27"/>
        <v>5.2788863024999966</v>
      </c>
      <c r="AP51" s="93">
        <f t="shared" si="27"/>
        <v>3.842214090000029</v>
      </c>
      <c r="AQ51" s="99">
        <f t="shared" si="27"/>
        <v>4.7685309225000028</v>
      </c>
      <c r="AR51" s="93">
        <f t="shared" si="27"/>
        <v>3.6497067224999791</v>
      </c>
      <c r="AS51" s="99">
        <f t="shared" si="27"/>
        <v>3.8717680624999806</v>
      </c>
      <c r="AT51" s="93">
        <f t="shared" si="27"/>
        <v>4.1634566024999931</v>
      </c>
      <c r="AU51" s="99">
        <f t="shared" si="27"/>
        <v>4.0961075625000065</v>
      </c>
      <c r="AV51" s="93">
        <f t="shared" si="27"/>
        <v>4.7081492899999855</v>
      </c>
      <c r="AW51" s="99">
        <f t="shared" si="27"/>
        <v>5.3702249999999951</v>
      </c>
    </row>
    <row r="52" spans="1:49">
      <c r="A52" s="83">
        <f t="shared" si="5"/>
        <v>41354</v>
      </c>
      <c r="B52" s="92" t="str">
        <f t="shared" si="28"/>
        <v/>
      </c>
      <c r="C52" s="99">
        <f t="shared" si="28"/>
        <v>2.5915765624999976</v>
      </c>
      <c r="D52" s="93">
        <f t="shared" si="28"/>
        <v>2.5986668100000054</v>
      </c>
      <c r="E52" s="99">
        <f t="shared" si="28"/>
        <v>3.0945776025000038</v>
      </c>
      <c r="F52" s="94">
        <f t="shared" si="28"/>
        <v>3.3028304400000152</v>
      </c>
      <c r="G52" s="93">
        <f t="shared" si="28"/>
        <v>3.6171305624999928</v>
      </c>
      <c r="H52" s="99">
        <f t="shared" si="28"/>
        <v>3.7658009025000272</v>
      </c>
      <c r="I52" s="92"/>
      <c r="J52" s="133">
        <f t="shared" si="7"/>
        <v>41354</v>
      </c>
      <c r="K52" s="92">
        <f t="shared" ref="K52:AJ52" si="32">IF(K24&gt;0,((1+K24/200)^2-1)*100,"")</f>
        <v>4.0889657599999962</v>
      </c>
      <c r="L52" s="99">
        <f t="shared" si="32"/>
        <v>4.2880076224999897</v>
      </c>
      <c r="M52" s="94">
        <f t="shared" si="32"/>
        <v>4.3666560000000132</v>
      </c>
      <c r="N52" s="92">
        <f t="shared" si="32"/>
        <v>4.5884609225000039</v>
      </c>
      <c r="O52" s="99">
        <f t="shared" si="32"/>
        <v>5.0512253024999954</v>
      </c>
      <c r="P52" s="94">
        <f t="shared" si="32"/>
        <v>3.8279481600000276</v>
      </c>
      <c r="Q52" s="93">
        <f t="shared" si="32"/>
        <v>4.432048639999997</v>
      </c>
      <c r="R52" s="92">
        <f t="shared" si="9"/>
        <v>4.6017562500000109</v>
      </c>
      <c r="S52" s="99">
        <f t="shared" si="14"/>
        <v>5.3332742399999855</v>
      </c>
      <c r="T52" s="93">
        <f t="shared" si="9"/>
        <v>5.4975494400000047</v>
      </c>
      <c r="U52" s="99" t="str">
        <f t="shared" si="32"/>
        <v/>
      </c>
      <c r="V52" s="99">
        <f t="shared" si="32"/>
        <v>4.5976652899999859</v>
      </c>
      <c r="W52" s="99">
        <f t="shared" si="32"/>
        <v>5.0573750624999914</v>
      </c>
      <c r="X52" s="93">
        <f t="shared" si="10"/>
        <v>5.4400385599999934</v>
      </c>
      <c r="Y52" s="99">
        <f t="shared" si="15"/>
        <v>5.5807625624999968</v>
      </c>
      <c r="Z52" s="93">
        <f t="shared" si="32"/>
        <v>4.149168622499988</v>
      </c>
      <c r="AA52" s="99">
        <f t="shared" si="32"/>
        <v>4.5536925225000191</v>
      </c>
      <c r="AB52" s="93">
        <f t="shared" si="32"/>
        <v>4.0359200400000184</v>
      </c>
      <c r="AC52" s="99">
        <f t="shared" si="32"/>
        <v>5.1004284225000029</v>
      </c>
      <c r="AD52" s="93">
        <f t="shared" si="32"/>
        <v>3.2642116099999896</v>
      </c>
      <c r="AE52" s="99">
        <f t="shared" si="32"/>
        <v>4.5127959225000236</v>
      </c>
      <c r="AF52" s="99">
        <f t="shared" si="32"/>
        <v>5.0573750624999914</v>
      </c>
      <c r="AG52" s="99">
        <f t="shared" si="32"/>
        <v>5.3989689600000057</v>
      </c>
      <c r="AH52" s="94">
        <f t="shared" si="32"/>
        <v>4.4167204024999851</v>
      </c>
      <c r="AI52" s="93">
        <f t="shared" si="32"/>
        <v>5.0297025599999934</v>
      </c>
      <c r="AJ52" s="99">
        <f t="shared" si="32"/>
        <v>5.1475922224999859</v>
      </c>
      <c r="AK52" s="93">
        <f t="shared" si="27"/>
        <v>7.0407506025000011</v>
      </c>
      <c r="AL52" s="92">
        <f t="shared" si="27"/>
        <v>4.2716688224999855</v>
      </c>
      <c r="AM52" s="99">
        <f t="shared" si="27"/>
        <v>4.2829016100000006</v>
      </c>
      <c r="AN52" s="93">
        <f t="shared" si="27"/>
        <v>4.4300048100000211</v>
      </c>
      <c r="AO52" s="99">
        <f t="shared" si="27"/>
        <v>5.2983822499999889</v>
      </c>
      <c r="AP52" s="93">
        <f t="shared" si="27"/>
        <v>3.8299860899999816</v>
      </c>
      <c r="AQ52" s="99">
        <f t="shared" si="27"/>
        <v>4.7941216099999906</v>
      </c>
      <c r="AR52" s="93">
        <f t="shared" si="27"/>
        <v>3.6313820024999943</v>
      </c>
      <c r="AS52" s="99">
        <f t="shared" si="27"/>
        <v>3.8656531024999996</v>
      </c>
      <c r="AT52" s="93">
        <f t="shared" si="27"/>
        <v>4.1644772099999949</v>
      </c>
      <c r="AU52" s="99">
        <f t="shared" si="27"/>
        <v>4.0971278400000255</v>
      </c>
      <c r="AV52" s="93">
        <f t="shared" si="27"/>
        <v>4.7245222499999961</v>
      </c>
      <c r="AW52" s="99">
        <f t="shared" si="27"/>
        <v>5.39588906249997</v>
      </c>
    </row>
    <row r="53" spans="1:49">
      <c r="A53" s="83">
        <f t="shared" si="5"/>
        <v>41355</v>
      </c>
      <c r="B53" s="92" t="str">
        <f t="shared" si="28"/>
        <v/>
      </c>
      <c r="C53" s="99">
        <f t="shared" si="28"/>
        <v>2.5692945224999875</v>
      </c>
      <c r="D53" s="93">
        <f t="shared" si="28"/>
        <v>2.5733456225000007</v>
      </c>
      <c r="E53" s="99">
        <f t="shared" si="28"/>
        <v>3.0570128899999771</v>
      </c>
      <c r="F53" s="94">
        <f t="shared" si="28"/>
        <v>3.2530338224999955</v>
      </c>
      <c r="G53" s="93">
        <f t="shared" si="28"/>
        <v>3.5591169600000194</v>
      </c>
      <c r="H53" s="99">
        <f t="shared" si="28"/>
        <v>3.7352435025000075</v>
      </c>
      <c r="I53" s="92"/>
      <c r="J53" s="133">
        <f t="shared" si="7"/>
        <v>41355</v>
      </c>
      <c r="K53" s="92">
        <f t="shared" ref="K53:AJ53" si="33">IF(K25&gt;0,((1+K25/200)^2-1)*100,"")</f>
        <v>4.1073308899999939</v>
      </c>
      <c r="L53" s="99">
        <f t="shared" si="33"/>
        <v>4.3084329225000051</v>
      </c>
      <c r="M53" s="94">
        <f t="shared" si="33"/>
        <v>4.3819805625000319</v>
      </c>
      <c r="N53" s="92">
        <f t="shared" si="33"/>
        <v>4.598688022499986</v>
      </c>
      <c r="O53" s="99">
        <f t="shared" si="33"/>
        <v>5.0594250225000081</v>
      </c>
      <c r="P53" s="94">
        <f>IF(P25&gt;0,((1+P25/200)^2-1)*100,"")</f>
        <v>3.8452712025000002</v>
      </c>
      <c r="Q53" s="93">
        <f t="shared" si="33"/>
        <v>4.4156985600000143</v>
      </c>
      <c r="R53" s="92">
        <f t="shared" si="9"/>
        <v>4.616075240000006</v>
      </c>
      <c r="S53" s="99">
        <f t="shared" si="14"/>
        <v>5.3332742399999855</v>
      </c>
      <c r="T53" s="93">
        <f t="shared" si="9"/>
        <v>5.5026851025000045</v>
      </c>
      <c r="U53" s="99" t="str">
        <f t="shared" si="33"/>
        <v/>
      </c>
      <c r="V53" s="99">
        <f t="shared" si="33"/>
        <v>4.6119839999999801</v>
      </c>
      <c r="W53" s="99">
        <f t="shared" si="33"/>
        <v>5.0635250024999801</v>
      </c>
      <c r="X53" s="93">
        <f t="shared" si="10"/>
        <v>5.4472265625000071</v>
      </c>
      <c r="Y53" s="99">
        <f t="shared" si="15"/>
        <v>5.5787075224999816</v>
      </c>
      <c r="Z53" s="93">
        <f t="shared" si="33"/>
        <v>4.1654978225000194</v>
      </c>
      <c r="AA53" s="99">
        <f t="shared" si="33"/>
        <v>4.5496025024999831</v>
      </c>
      <c r="AB53" s="93">
        <f t="shared" si="33"/>
        <v>4.0532604225000046</v>
      </c>
      <c r="AC53" s="99">
        <f t="shared" si="33"/>
        <v>5.111705759999996</v>
      </c>
      <c r="AD53" s="93">
        <f t="shared" si="33"/>
        <v>3.2784387599999798</v>
      </c>
      <c r="AE53" s="99">
        <f t="shared" si="33"/>
        <v>4.5311984025000029</v>
      </c>
      <c r="AF53" s="99">
        <f t="shared" si="33"/>
        <v>5.0676250625000252</v>
      </c>
      <c r="AG53" s="99">
        <f t="shared" si="33"/>
        <v>5.4041022224999846</v>
      </c>
      <c r="AH53" s="94">
        <f t="shared" si="33"/>
        <v>4.4340924899999967</v>
      </c>
      <c r="AI53" s="93">
        <f t="shared" si="33"/>
        <v>5.0409761024999833</v>
      </c>
      <c r="AJ53" s="99">
        <f t="shared" si="33"/>
        <v>5.155795702499999</v>
      </c>
      <c r="AK53" s="93" t="str">
        <f t="shared" si="27"/>
        <v/>
      </c>
      <c r="AL53" s="92">
        <f t="shared" si="27"/>
        <v>4.2931137599999891</v>
      </c>
      <c r="AM53" s="99">
        <f t="shared" si="27"/>
        <v>4.2931137599999891</v>
      </c>
      <c r="AN53" s="93">
        <f t="shared" si="27"/>
        <v>4.4688410000000012</v>
      </c>
      <c r="AO53" s="99">
        <f t="shared" si="27"/>
        <v>5.3076178024999976</v>
      </c>
      <c r="AP53" s="93">
        <f t="shared" si="27"/>
        <v>3.8615765625000131</v>
      </c>
      <c r="AQ53" s="99">
        <f t="shared" si="27"/>
        <v>4.8197154224999927</v>
      </c>
      <c r="AR53" s="93">
        <f t="shared" si="27"/>
        <v>3.6537791024999988</v>
      </c>
      <c r="AS53" s="99">
        <f t="shared" si="27"/>
        <v>3.8676914025000064</v>
      </c>
      <c r="AT53" s="93">
        <f t="shared" si="27"/>
        <v>4.1848904100000084</v>
      </c>
      <c r="AU53" s="99">
        <f t="shared" si="27"/>
        <v>4.1154936899999939</v>
      </c>
      <c r="AV53" s="93">
        <f t="shared" si="27"/>
        <v>4.7368028099999959</v>
      </c>
      <c r="AW53" s="99">
        <f t="shared" si="27"/>
        <v>5.3989689600000057</v>
      </c>
    </row>
    <row r="54" spans="1:49">
      <c r="A54" s="83">
        <f t="shared" si="5"/>
        <v>41358</v>
      </c>
      <c r="B54" s="92" t="str">
        <f t="shared" si="28"/>
        <v/>
      </c>
      <c r="C54" s="99">
        <f t="shared" si="28"/>
        <v>2.5652435025000031</v>
      </c>
      <c r="D54" s="93">
        <f t="shared" si="28"/>
        <v>2.6098091224999731</v>
      </c>
      <c r="E54" s="99">
        <f t="shared" si="28"/>
        <v>3.0976236900000176</v>
      </c>
      <c r="F54" s="94">
        <f t="shared" si="28"/>
        <v>3.3048632099999864</v>
      </c>
      <c r="G54" s="93">
        <f t="shared" si="28"/>
        <v>3.6303640099999868</v>
      </c>
      <c r="H54" s="99">
        <f t="shared" si="28"/>
        <v>3.7759877024999833</v>
      </c>
      <c r="I54" s="92"/>
      <c r="J54" s="133">
        <f t="shared" si="7"/>
        <v>41358</v>
      </c>
      <c r="K54" s="92">
        <f t="shared" ref="K54:AJ54" si="34">IF(K26&gt;0,((1+K26/200)^2-1)*100,"")</f>
        <v>4.1042699225000145</v>
      </c>
      <c r="L54" s="99">
        <f t="shared" si="34"/>
        <v>4.301283839999992</v>
      </c>
      <c r="M54" s="94">
        <f t="shared" si="34"/>
        <v>4.3891324099999851</v>
      </c>
      <c r="N54" s="92">
        <f t="shared" si="34"/>
        <v>4.5802796025000037</v>
      </c>
      <c r="O54" s="99">
        <f t="shared" si="34"/>
        <v>5.0491754224999852</v>
      </c>
      <c r="P54" s="94">
        <f>IF(P26&gt;0,((1+P26/200)^2-1)*100,"")</f>
        <v>3.8350810025000293</v>
      </c>
      <c r="Q54" s="93">
        <f t="shared" si="34"/>
        <v>4.4136548900000072</v>
      </c>
      <c r="R54" s="92">
        <f t="shared" si="9"/>
        <v>4.6109612024999747</v>
      </c>
      <c r="S54" s="99">
        <f t="shared" si="14"/>
        <v>5.3219850224999865</v>
      </c>
      <c r="T54" s="93">
        <f t="shared" si="9"/>
        <v>5.4934409999999767</v>
      </c>
      <c r="U54" s="99" t="str">
        <f t="shared" si="34"/>
        <v/>
      </c>
      <c r="V54" s="99">
        <f t="shared" si="34"/>
        <v>4.605847289999998</v>
      </c>
      <c r="W54" s="99">
        <f t="shared" si="34"/>
        <v>5.0481504899999807</v>
      </c>
      <c r="X54" s="93">
        <f t="shared" si="10"/>
        <v>5.4369580625000191</v>
      </c>
      <c r="Y54" s="99">
        <f t="shared" si="15"/>
        <v>5.5663777024999916</v>
      </c>
      <c r="Z54" s="93">
        <f t="shared" si="34"/>
        <v>4.1593742225000119</v>
      </c>
      <c r="AA54" s="99">
        <f t="shared" si="34"/>
        <v>4.5465350400000215</v>
      </c>
      <c r="AB54" s="93">
        <f t="shared" si="34"/>
        <v>4.0369400224999907</v>
      </c>
      <c r="AC54" s="99">
        <f t="shared" si="34"/>
        <v>5.1035039999999698</v>
      </c>
      <c r="AD54" s="93">
        <f t="shared" si="34"/>
        <v>3.2469371025000138</v>
      </c>
      <c r="AE54" s="99">
        <f t="shared" si="34"/>
        <v>4.5291536024999912</v>
      </c>
      <c r="AF54" s="99">
        <f t="shared" si="34"/>
        <v>5.0584000399999995</v>
      </c>
      <c r="AG54" s="99">
        <f t="shared" si="34"/>
        <v>5.3887028099999679</v>
      </c>
      <c r="AH54" s="94">
        <f t="shared" si="34"/>
        <v>4.4269391025000049</v>
      </c>
      <c r="AI54" s="93">
        <f t="shared" si="34"/>
        <v>5.0327771025000079</v>
      </c>
      <c r="AJ54" s="99">
        <f t="shared" si="34"/>
        <v>5.1424652100000134</v>
      </c>
      <c r="AK54" s="93" t="str">
        <f t="shared" si="27"/>
        <v/>
      </c>
      <c r="AL54" s="92">
        <f t="shared" si="27"/>
        <v>4.2890288399999976</v>
      </c>
      <c r="AM54" s="99">
        <f t="shared" si="27"/>
        <v>4.290050062500006</v>
      </c>
      <c r="AN54" s="93">
        <f t="shared" si="27"/>
        <v>4.4422680900000122</v>
      </c>
      <c r="AO54" s="99">
        <f t="shared" si="27"/>
        <v>5.293251562500001</v>
      </c>
      <c r="AP54" s="93">
        <f t="shared" si="27"/>
        <v>3.8391570224999949</v>
      </c>
      <c r="AQ54" s="99">
        <f t="shared" si="27"/>
        <v>4.798216409999978</v>
      </c>
      <c r="AR54" s="93">
        <f t="shared" si="27"/>
        <v>3.6395261225000031</v>
      </c>
      <c r="AS54" s="99">
        <f t="shared" si="27"/>
        <v>3.8636148224999722</v>
      </c>
      <c r="AT54" s="93">
        <f t="shared" si="27"/>
        <v>4.1808076100000147</v>
      </c>
      <c r="AU54" s="99">
        <f t="shared" si="27"/>
        <v>4.1103919025000213</v>
      </c>
      <c r="AV54" s="93">
        <f t="shared" si="27"/>
        <v>4.7286156899999821</v>
      </c>
      <c r="AW54" s="99">
        <f t="shared" si="27"/>
        <v>5.3876762225000263</v>
      </c>
    </row>
    <row r="55" spans="1:49">
      <c r="A55" s="83">
        <f t="shared" si="5"/>
        <v>41359</v>
      </c>
      <c r="B55" s="92" t="str">
        <f t="shared" si="28"/>
        <v/>
      </c>
      <c r="C55" s="99">
        <f t="shared" si="28"/>
        <v>2.5834737224999849</v>
      </c>
      <c r="D55" s="93">
        <f t="shared" si="28"/>
        <v>2.5854994024999911</v>
      </c>
      <c r="E55" s="99">
        <f t="shared" si="28"/>
        <v>3.0732562499999894</v>
      </c>
      <c r="F55" s="94">
        <f t="shared" si="28"/>
        <v>3.2753900025000116</v>
      </c>
      <c r="G55" s="93">
        <f t="shared" si="28"/>
        <v>3.5642052225000054</v>
      </c>
      <c r="H55" s="99">
        <f t="shared" si="28"/>
        <v>3.738299040000026</v>
      </c>
      <c r="I55" s="92"/>
      <c r="J55" s="133">
        <f t="shared" si="7"/>
        <v>41359</v>
      </c>
      <c r="K55" s="92">
        <f t="shared" ref="K55:AJ55" si="35">IF(K27&gt;0,((1+K27/200)^2-1)*100,"")</f>
        <v>4.0899860025000123</v>
      </c>
      <c r="L55" s="99">
        <f t="shared" si="35"/>
        <v>4.2829016100000006</v>
      </c>
      <c r="M55" s="94">
        <f t="shared" si="35"/>
        <v>4.3247746025000033</v>
      </c>
      <c r="N55" s="92">
        <f t="shared" si="35"/>
        <v>4.5608502500000148</v>
      </c>
      <c r="O55" s="99">
        <f t="shared" si="35"/>
        <v>5.0204792024999723</v>
      </c>
      <c r="P55" s="94">
        <f t="shared" si="35"/>
        <v>3.8544428100000028</v>
      </c>
      <c r="Q55" s="93">
        <f t="shared" si="35"/>
        <v>4.3799372225000077</v>
      </c>
      <c r="R55" s="92">
        <f t="shared" si="9"/>
        <v>4.5884609225000039</v>
      </c>
      <c r="S55" s="99">
        <f t="shared" si="14"/>
        <v>5.2922254399999868</v>
      </c>
      <c r="T55" s="93">
        <f t="shared" si="9"/>
        <v>5.469819022500011</v>
      </c>
      <c r="U55" s="99" t="str">
        <f t="shared" si="35"/>
        <v/>
      </c>
      <c r="V55" s="99">
        <f t="shared" si="35"/>
        <v>4.5884609225000039</v>
      </c>
      <c r="W55" s="99">
        <f t="shared" si="35"/>
        <v>5.0194544100000238</v>
      </c>
      <c r="X55" s="93">
        <f t="shared" si="10"/>
        <v>5.4102623024999907</v>
      </c>
      <c r="Y55" s="99">
        <f t="shared" si="15"/>
        <v>5.532474409999999</v>
      </c>
      <c r="Z55" s="93">
        <f t="shared" si="35"/>
        <v>4.2216392100000055</v>
      </c>
      <c r="AA55" s="99">
        <f t="shared" si="35"/>
        <v>4.5424451599999749</v>
      </c>
      <c r="AB55" s="93">
        <f t="shared" si="35"/>
        <v>4.0675418224999982</v>
      </c>
      <c r="AC55" s="99">
        <f t="shared" si="35"/>
        <v>5.087101439999997</v>
      </c>
      <c r="AD55" s="93">
        <f t="shared" si="35"/>
        <v>6.5849759999999868</v>
      </c>
      <c r="AE55" s="99">
        <f t="shared" si="35"/>
        <v>4.5179075600000118</v>
      </c>
      <c r="AF55" s="99">
        <f t="shared" si="35"/>
        <v>5.0215039999999878</v>
      </c>
      <c r="AG55" s="99">
        <f t="shared" si="35"/>
        <v>5.348669602499978</v>
      </c>
      <c r="AH55" s="94">
        <f t="shared" si="35"/>
        <v>4.4065022025000067</v>
      </c>
      <c r="AI55" s="93">
        <f t="shared" si="35"/>
        <v>5.0256032400000095</v>
      </c>
      <c r="AJ55" s="99">
        <f t="shared" si="35"/>
        <v>5.1147815024999987</v>
      </c>
      <c r="AK55" s="93" t="str">
        <f t="shared" si="27"/>
        <v/>
      </c>
      <c r="AL55" s="92">
        <f t="shared" si="27"/>
        <v>4.3411175624999743</v>
      </c>
      <c r="AM55" s="99">
        <f t="shared" si="27"/>
        <v>4.290050062500006</v>
      </c>
      <c r="AN55" s="93">
        <f t="shared" si="27"/>
        <v>4.45248803999998</v>
      </c>
      <c r="AO55" s="99">
        <f t="shared" si="27"/>
        <v>5.2645220224999845</v>
      </c>
      <c r="AP55" s="93">
        <f t="shared" si="27"/>
        <v>3.842214090000029</v>
      </c>
      <c r="AQ55" s="99">
        <f t="shared" si="27"/>
        <v>4.7695544900000275</v>
      </c>
      <c r="AR55" s="93">
        <f t="shared" si="27"/>
        <v>3.5977908900000077</v>
      </c>
      <c r="AS55" s="99">
        <f t="shared" si="27"/>
        <v>3.8462902500000062</v>
      </c>
      <c r="AT55" s="93">
        <f t="shared" si="27"/>
        <v>4.1644772099999949</v>
      </c>
      <c r="AU55" s="99">
        <f t="shared" si="27"/>
        <v>4.0971278400000255</v>
      </c>
      <c r="AV55" s="93">
        <f t="shared" si="27"/>
        <v>4.7050795025000092</v>
      </c>
      <c r="AW55" s="99">
        <f t="shared" si="27"/>
        <v>5.3538016399999666</v>
      </c>
    </row>
    <row r="56" spans="1:49">
      <c r="A56" s="83">
        <f t="shared" si="5"/>
        <v>41360</v>
      </c>
      <c r="B56" s="92" t="str">
        <f t="shared" si="28"/>
        <v/>
      </c>
      <c r="C56" s="99">
        <f t="shared" si="28"/>
        <v>2.5561289999999959</v>
      </c>
      <c r="D56" s="93">
        <f t="shared" si="28"/>
        <v>2.5551163024999823</v>
      </c>
      <c r="E56" s="99">
        <f t="shared" si="28"/>
        <v>2.986978062500012</v>
      </c>
      <c r="F56" s="94">
        <f t="shared" si="28"/>
        <v>3.2083287224999868</v>
      </c>
      <c r="G56" s="93">
        <f t="shared" si="28"/>
        <v>3.5041716900000131</v>
      </c>
      <c r="H56" s="99">
        <f t="shared" si="28"/>
        <v>3.6385080899999922</v>
      </c>
      <c r="I56" s="92"/>
      <c r="J56" s="133">
        <f t="shared" si="7"/>
        <v>41360</v>
      </c>
      <c r="K56" s="92">
        <f t="shared" ref="K56:AJ56" si="36">IF(K28&gt;0,((1+K28/200)^2-1)*100,"")</f>
        <v>4.012461822500013</v>
      </c>
      <c r="L56" s="99">
        <f t="shared" si="36"/>
        <v>4.1971392899999849</v>
      </c>
      <c r="M56" s="94">
        <f t="shared" si="36"/>
        <v>4.2430790025000276</v>
      </c>
      <c r="N56" s="92">
        <f t="shared" si="36"/>
        <v>4.4719073225000239</v>
      </c>
      <c r="O56" s="99">
        <f t="shared" si="36"/>
        <v>4.9098305024999789</v>
      </c>
      <c r="P56" s="94">
        <f t="shared" si="36"/>
        <v>3.8065511025000109</v>
      </c>
      <c r="Q56" s="93">
        <f t="shared" si="36"/>
        <v>4.2798380624999854</v>
      </c>
      <c r="R56" s="92">
        <f t="shared" si="9"/>
        <v>4.4903062025000162</v>
      </c>
      <c r="S56" s="99">
        <f t="shared" si="14"/>
        <v>5.1660505024999859</v>
      </c>
      <c r="T56" s="93">
        <f t="shared" si="9"/>
        <v>5.3363532224999899</v>
      </c>
      <c r="U56" s="99" t="str">
        <f t="shared" si="36"/>
        <v/>
      </c>
      <c r="V56" s="99">
        <f t="shared" si="36"/>
        <v>4.5056398400000086</v>
      </c>
      <c r="W56" s="99">
        <f t="shared" si="36"/>
        <v>4.9149518400000147</v>
      </c>
      <c r="X56" s="93">
        <f t="shared" si="10"/>
        <v>5.2973561025000171</v>
      </c>
      <c r="Y56" s="99">
        <f t="shared" si="15"/>
        <v>5.4020489025000229</v>
      </c>
      <c r="Z56" s="93">
        <f t="shared" si="36"/>
        <v>4.0838646225000108</v>
      </c>
      <c r="AA56" s="99" t="str">
        <f t="shared" si="36"/>
        <v/>
      </c>
      <c r="AB56" s="93">
        <f t="shared" si="36"/>
        <v>4.0002238025000247</v>
      </c>
      <c r="AC56" s="99">
        <f t="shared" si="36"/>
        <v>4.9784668099999818</v>
      </c>
      <c r="AD56" s="93">
        <f t="shared" si="36"/>
        <v>6.5849759999999868</v>
      </c>
      <c r="AE56" s="99">
        <f t="shared" si="36"/>
        <v>4.4443120400000202</v>
      </c>
      <c r="AF56" s="99">
        <f t="shared" si="36"/>
        <v>4.9323653224999875</v>
      </c>
      <c r="AG56" s="99">
        <f t="shared" si="36"/>
        <v>5.2450292099999851</v>
      </c>
      <c r="AH56" s="94">
        <f t="shared" si="36"/>
        <v>4.3206890624999827</v>
      </c>
      <c r="AI56" s="93">
        <f t="shared" si="36"/>
        <v>4.8954914224999868</v>
      </c>
      <c r="AJ56" s="99">
        <f t="shared" si="36"/>
        <v>5.0092067600000068</v>
      </c>
      <c r="AK56" s="93" t="str">
        <f t="shared" si="27"/>
        <v/>
      </c>
      <c r="AL56" s="92">
        <f t="shared" si="27"/>
        <v>4.1706009599999927</v>
      </c>
      <c r="AM56" s="99">
        <f t="shared" si="27"/>
        <v>4.1695803224999883</v>
      </c>
      <c r="AN56" s="93">
        <f t="shared" si="27"/>
        <v>4.347246502500024</v>
      </c>
      <c r="AO56" s="99">
        <f t="shared" si="27"/>
        <v>5.1568211600000025</v>
      </c>
      <c r="AP56" s="93">
        <f t="shared" si="27"/>
        <v>3.7800625625000306</v>
      </c>
      <c r="AQ56" s="99">
        <f t="shared" si="27"/>
        <v>4.6825691025000005</v>
      </c>
      <c r="AR56" s="93">
        <f t="shared" si="27"/>
        <v>3.5296075024999984</v>
      </c>
      <c r="AS56" s="99">
        <f t="shared" si="27"/>
        <v>3.7759877024999833</v>
      </c>
      <c r="AT56" s="93">
        <f t="shared" si="27"/>
        <v>4.0859050624999949</v>
      </c>
      <c r="AU56" s="99">
        <f t="shared" si="27"/>
        <v>4.0308202024999851</v>
      </c>
      <c r="AV56" s="93">
        <f t="shared" si="27"/>
        <v>4.6191437224999854</v>
      </c>
      <c r="AW56" s="99">
        <f t="shared" si="27"/>
        <v>5.2337447225</v>
      </c>
    </row>
    <row r="57" spans="1:49">
      <c r="A57" s="83">
        <f t="shared" si="5"/>
        <v>41361</v>
      </c>
      <c r="B57" s="92" t="str">
        <f t="shared" si="28"/>
        <v/>
      </c>
      <c r="C57" s="99">
        <f t="shared" si="28"/>
        <v>2.5460022500000123</v>
      </c>
      <c r="D57" s="93">
        <f t="shared" si="28"/>
        <v>2.5055002500000256</v>
      </c>
      <c r="E57" s="99" t="str">
        <f t="shared" si="28"/>
        <v/>
      </c>
      <c r="F57" s="94">
        <f t="shared" si="28"/>
        <v>3.0763020225000215</v>
      </c>
      <c r="G57" s="93">
        <f t="shared" si="28"/>
        <v>3.3719558400000071</v>
      </c>
      <c r="H57" s="99">
        <f t="shared" si="28"/>
        <v>3.5418178025000024</v>
      </c>
      <c r="I57" s="92"/>
      <c r="J57" s="133">
        <f t="shared" si="7"/>
        <v>41361</v>
      </c>
      <c r="K57" s="92">
        <f t="shared" ref="K57:AJ57" si="37">IF(K29&gt;0,((1+K29/200)^2-1)*100,"")</f>
        <v>4.016541322499978</v>
      </c>
      <c r="L57" s="99">
        <f t="shared" si="37"/>
        <v>4.2053056100000097</v>
      </c>
      <c r="M57" s="94">
        <f t="shared" si="37"/>
        <v>4.2492050625000166</v>
      </c>
      <c r="N57" s="92">
        <f t="shared" si="37"/>
        <v>4.4800844024999842</v>
      </c>
      <c r="O57" s="99">
        <f t="shared" si="37"/>
        <v>4.9159761224999876</v>
      </c>
      <c r="P57" s="94">
        <f t="shared" si="37"/>
        <v>3.8197966400000061</v>
      </c>
      <c r="Q57" s="93">
        <f t="shared" si="37"/>
        <v>4.2829016100000006</v>
      </c>
      <c r="R57" s="92">
        <f t="shared" si="9"/>
        <v>4.4759958225000007</v>
      </c>
      <c r="S57" s="99">
        <f t="shared" si="14"/>
        <v>5.1629740100000099</v>
      </c>
      <c r="T57" s="93">
        <f t="shared" si="9"/>
        <v>5.3404586024999867</v>
      </c>
      <c r="U57" s="99" t="str">
        <f t="shared" si="37"/>
        <v/>
      </c>
      <c r="V57" s="99">
        <f t="shared" si="37"/>
        <v>4.5107513025000046</v>
      </c>
      <c r="W57" s="99">
        <f t="shared" si="37"/>
        <v>4.9180247025000012</v>
      </c>
      <c r="X57" s="93">
        <f t="shared" si="10"/>
        <v>5.3035130625000093</v>
      </c>
      <c r="Y57" s="99">
        <f t="shared" si="15"/>
        <v>5.4041022224999846</v>
      </c>
      <c r="Z57" s="93">
        <f t="shared" si="37"/>
        <v>4.1512097025000028</v>
      </c>
      <c r="AA57" s="99" t="str">
        <f t="shared" si="37"/>
        <v/>
      </c>
      <c r="AB57" s="93">
        <f t="shared" si="37"/>
        <v>4.012461822500013</v>
      </c>
      <c r="AC57" s="99">
        <f t="shared" si="37"/>
        <v>5.0307274024999904</v>
      </c>
      <c r="AD57" s="93">
        <f t="shared" si="37"/>
        <v>6.5849759999999868</v>
      </c>
      <c r="AE57" s="99">
        <f t="shared" si="37"/>
        <v>4.4473780024999909</v>
      </c>
      <c r="AF57" s="99">
        <f t="shared" si="37"/>
        <v>4.9405604024999938</v>
      </c>
      <c r="AG57" s="99">
        <f t="shared" si="37"/>
        <v>5.2634960399999819</v>
      </c>
      <c r="AH57" s="94">
        <f t="shared" si="37"/>
        <v>4.3298816399999884</v>
      </c>
      <c r="AI57" s="93">
        <f t="shared" si="37"/>
        <v>4.8791051025000032</v>
      </c>
      <c r="AJ57" s="99">
        <f t="shared" si="37"/>
        <v>4.993836222499981</v>
      </c>
      <c r="AK57" s="93" t="str">
        <f t="shared" si="27"/>
        <v/>
      </c>
      <c r="AL57" s="92">
        <f t="shared" si="27"/>
        <v>4.1695803224999883</v>
      </c>
      <c r="AM57" s="99">
        <f t="shared" si="27"/>
        <v>4.1706009599999927</v>
      </c>
      <c r="AN57" s="93">
        <f t="shared" si="27"/>
        <v>4.3748289600000101</v>
      </c>
      <c r="AO57" s="99">
        <f t="shared" si="27"/>
        <v>5.1486176400000083</v>
      </c>
      <c r="AP57" s="93">
        <f t="shared" si="27"/>
        <v>3.7963628024999974</v>
      </c>
      <c r="AQ57" s="99">
        <f t="shared" si="27"/>
        <v>4.6815459599999887</v>
      </c>
      <c r="AR57" s="93">
        <f t="shared" si="27"/>
        <v>3.58048850249999</v>
      </c>
      <c r="AS57" s="99">
        <f t="shared" si="27"/>
        <v>3.7770064100000056</v>
      </c>
      <c r="AT57" s="93">
        <f t="shared" si="27"/>
        <v>4.0889657599999962</v>
      </c>
      <c r="AU57" s="99">
        <f t="shared" si="27"/>
        <v>4.0502002499999801</v>
      </c>
      <c r="AV57" s="93">
        <f t="shared" si="27"/>
        <v>4.6252808224999775</v>
      </c>
      <c r="AW57" s="99">
        <f t="shared" si="27"/>
        <v>5.2296414224999754</v>
      </c>
    </row>
    <row r="58" spans="1:49">
      <c r="A58" s="83">
        <f t="shared" si="5"/>
        <v>41362</v>
      </c>
      <c r="B58" s="92" t="str">
        <f t="shared" si="28"/>
        <v/>
      </c>
      <c r="C58" s="99" t="str">
        <f t="shared" si="28"/>
        <v/>
      </c>
      <c r="D58" s="93">
        <f t="shared" si="28"/>
        <v>2.5875251025000212</v>
      </c>
      <c r="E58" s="99" t="str">
        <f t="shared" si="28"/>
        <v/>
      </c>
      <c r="F58" s="94">
        <f t="shared" si="28"/>
        <v>3.0651344099999811</v>
      </c>
      <c r="G58" s="93">
        <f t="shared" si="28"/>
        <v>3.3556889600000028</v>
      </c>
      <c r="H58" s="99" t="str">
        <f t="shared" si="28"/>
        <v/>
      </c>
      <c r="I58" s="92"/>
      <c r="J58" s="133">
        <f t="shared" si="7"/>
        <v>41362</v>
      </c>
      <c r="K58" s="92" t="str">
        <f t="shared" ref="K58:AJ58" si="38">IF(K30&gt;0,((1+K30/200)^2-1)*100,"")</f>
        <v/>
      </c>
      <c r="L58" s="99" t="str">
        <f t="shared" si="38"/>
        <v/>
      </c>
      <c r="M58" s="94" t="str">
        <f t="shared" si="38"/>
        <v/>
      </c>
      <c r="N58" s="92" t="str">
        <f t="shared" si="38"/>
        <v/>
      </c>
      <c r="O58" s="99" t="str">
        <f t="shared" si="38"/>
        <v/>
      </c>
      <c r="P58" s="94" t="str">
        <f t="shared" si="38"/>
        <v/>
      </c>
      <c r="Q58" s="93" t="str">
        <f t="shared" si="38"/>
        <v/>
      </c>
      <c r="R58" s="92" t="str">
        <f t="shared" si="9"/>
        <v/>
      </c>
      <c r="S58" s="99" t="str">
        <f t="shared" si="14"/>
        <v/>
      </c>
      <c r="T58" s="93" t="str">
        <f t="shared" si="9"/>
        <v/>
      </c>
      <c r="U58" s="99" t="str">
        <f t="shared" si="38"/>
        <v/>
      </c>
      <c r="V58" s="99" t="str">
        <f t="shared" si="38"/>
        <v/>
      </c>
      <c r="W58" s="99" t="str">
        <f>IF(W30&gt;0,((1+W30/200)^2-1)*100,"")</f>
        <v/>
      </c>
      <c r="X58" s="93" t="str">
        <f t="shared" si="10"/>
        <v/>
      </c>
      <c r="Y58" s="99" t="str">
        <f t="shared" si="15"/>
        <v/>
      </c>
      <c r="Z58" s="93" t="str">
        <f t="shared" si="38"/>
        <v/>
      </c>
      <c r="AA58" s="99" t="str">
        <f t="shared" si="38"/>
        <v/>
      </c>
      <c r="AB58" s="93" t="str">
        <f t="shared" si="38"/>
        <v/>
      </c>
      <c r="AC58" s="99" t="str">
        <f t="shared" si="38"/>
        <v/>
      </c>
      <c r="AD58" s="93" t="str">
        <f t="shared" si="38"/>
        <v/>
      </c>
      <c r="AE58" s="99" t="str">
        <f t="shared" si="38"/>
        <v/>
      </c>
      <c r="AF58" s="99" t="str">
        <f t="shared" si="38"/>
        <v/>
      </c>
      <c r="AG58" s="99" t="str">
        <f t="shared" si="38"/>
        <v/>
      </c>
      <c r="AH58" s="94" t="str">
        <f t="shared" si="38"/>
        <v/>
      </c>
      <c r="AI58" s="93" t="str">
        <f t="shared" si="38"/>
        <v/>
      </c>
      <c r="AJ58" s="99" t="str">
        <f t="shared" si="38"/>
        <v/>
      </c>
      <c r="AK58" s="93" t="str">
        <f t="shared" ref="AJ58:AW60" si="39">IF(AK30&gt;0,((1+AK30/200)^2-1)*100,"")</f>
        <v/>
      </c>
      <c r="AL58" s="92" t="str">
        <f t="shared" si="39"/>
        <v/>
      </c>
      <c r="AM58" s="99" t="str">
        <f t="shared" si="39"/>
        <v/>
      </c>
      <c r="AN58" s="93" t="str">
        <f t="shared" si="39"/>
        <v/>
      </c>
      <c r="AO58" s="99" t="str">
        <f t="shared" si="39"/>
        <v/>
      </c>
      <c r="AP58" s="93" t="str">
        <f t="shared" si="39"/>
        <v/>
      </c>
      <c r="AQ58" s="99" t="str">
        <f t="shared" si="39"/>
        <v/>
      </c>
      <c r="AR58" s="93" t="str">
        <f t="shared" si="39"/>
        <v/>
      </c>
      <c r="AS58" s="99" t="str">
        <f t="shared" si="39"/>
        <v/>
      </c>
      <c r="AT58" s="93" t="str">
        <f t="shared" si="39"/>
        <v/>
      </c>
      <c r="AU58" s="99" t="str">
        <f t="shared" si="39"/>
        <v/>
      </c>
      <c r="AV58" s="93" t="str">
        <f t="shared" si="39"/>
        <v/>
      </c>
      <c r="AW58" s="99" t="str">
        <f t="shared" si="39"/>
        <v/>
      </c>
    </row>
    <row r="59" spans="1:49">
      <c r="A59" s="83"/>
      <c r="B59" s="92" t="str">
        <f t="shared" ref="B59:H59" si="40">IF(B31&gt;0,((1+B31/200)^2-1)*100,"")</f>
        <v/>
      </c>
      <c r="C59" s="99" t="str">
        <f t="shared" si="40"/>
        <v/>
      </c>
      <c r="D59" s="93" t="str">
        <f t="shared" si="40"/>
        <v/>
      </c>
      <c r="E59" s="99" t="str">
        <f t="shared" si="40"/>
        <v/>
      </c>
      <c r="F59" s="94" t="str">
        <f t="shared" si="40"/>
        <v/>
      </c>
      <c r="G59" s="93" t="str">
        <f t="shared" si="40"/>
        <v/>
      </c>
      <c r="H59" s="99" t="str">
        <f t="shared" si="40"/>
        <v/>
      </c>
      <c r="I59" s="92"/>
      <c r="J59" s="133"/>
      <c r="K59" s="92" t="str">
        <f t="shared" ref="K59:N60" si="41">IF(K31&gt;0,((1+K31/200)^2-1)*100,"")</f>
        <v/>
      </c>
      <c r="L59" s="99" t="str">
        <f t="shared" si="41"/>
        <v/>
      </c>
      <c r="M59" s="94" t="str">
        <f t="shared" si="41"/>
        <v/>
      </c>
      <c r="N59" s="92" t="str">
        <f t="shared" si="41"/>
        <v/>
      </c>
      <c r="O59" s="99"/>
      <c r="P59" s="94" t="str">
        <f>IF(P31&gt;0,((1+P31/200)^2-1)*100,"")</f>
        <v/>
      </c>
      <c r="Q59" s="93" t="str">
        <f>IF(Q31&gt;0,((1+Q31/200)^2-1)*100,"")</f>
        <v/>
      </c>
      <c r="R59" s="92" t="str">
        <f t="shared" si="9"/>
        <v/>
      </c>
      <c r="S59" s="99" t="str">
        <f t="shared" si="14"/>
        <v/>
      </c>
      <c r="T59" s="93" t="str">
        <f t="shared" si="9"/>
        <v/>
      </c>
      <c r="U59" s="99" t="str">
        <f>IF(U31&gt;0,((1+U31/200)^2-1)*100,"")</f>
        <v/>
      </c>
      <c r="V59" s="99" t="str">
        <f>IF(V31&gt;0,((1+V31/200)^2-1)*100,"")</f>
        <v/>
      </c>
      <c r="W59" s="99" t="str">
        <f>IF(W31&gt;0,((1+W31/200)^2-1)*100,"")</f>
        <v/>
      </c>
      <c r="X59" s="93" t="str">
        <f t="shared" si="10"/>
        <v/>
      </c>
      <c r="Y59" s="99" t="str">
        <f t="shared" si="15"/>
        <v/>
      </c>
      <c r="Z59" s="93" t="str">
        <f t="shared" ref="Z59:AJ59" si="42">IF(Z31&gt;0,((1+Z31/200)^2-1)*100,"")</f>
        <v/>
      </c>
      <c r="AA59" s="99" t="str">
        <f t="shared" si="42"/>
        <v/>
      </c>
      <c r="AB59" s="93" t="str">
        <f t="shared" si="42"/>
        <v/>
      </c>
      <c r="AC59" s="99" t="str">
        <f t="shared" si="42"/>
        <v/>
      </c>
      <c r="AD59" s="93" t="str">
        <f t="shared" si="42"/>
        <v/>
      </c>
      <c r="AE59" s="99" t="str">
        <f t="shared" si="42"/>
        <v/>
      </c>
      <c r="AF59" s="99" t="str">
        <f t="shared" si="42"/>
        <v/>
      </c>
      <c r="AG59" s="99" t="str">
        <f t="shared" si="42"/>
        <v/>
      </c>
      <c r="AH59" s="94" t="str">
        <f t="shared" si="42"/>
        <v/>
      </c>
      <c r="AI59" s="93" t="str">
        <f t="shared" si="42"/>
        <v/>
      </c>
      <c r="AJ59" s="99" t="str">
        <f t="shared" si="42"/>
        <v/>
      </c>
      <c r="AK59" s="93" t="str">
        <f t="shared" si="39"/>
        <v/>
      </c>
      <c r="AL59" s="92" t="str">
        <f t="shared" si="39"/>
        <v/>
      </c>
      <c r="AM59" s="99" t="str">
        <f t="shared" si="39"/>
        <v/>
      </c>
      <c r="AN59" s="93" t="str">
        <f t="shared" si="39"/>
        <v/>
      </c>
      <c r="AO59" s="99" t="str">
        <f t="shared" si="39"/>
        <v/>
      </c>
      <c r="AP59" s="93" t="str">
        <f t="shared" si="39"/>
        <v/>
      </c>
      <c r="AQ59" s="99" t="str">
        <f t="shared" si="39"/>
        <v/>
      </c>
      <c r="AR59" s="93" t="str">
        <f t="shared" si="39"/>
        <v/>
      </c>
      <c r="AS59" s="99" t="str">
        <f t="shared" si="39"/>
        <v/>
      </c>
      <c r="AT59" s="93" t="str">
        <f t="shared" si="39"/>
        <v/>
      </c>
      <c r="AU59" s="99" t="str">
        <f t="shared" si="39"/>
        <v/>
      </c>
      <c r="AV59" s="93" t="str">
        <f>IF(AV31&gt;0,((1+AV31/200)^2-1)*100,"")</f>
        <v/>
      </c>
      <c r="AW59" s="99" t="str">
        <f>IF(AW31&gt;0,((1+AW31/200)^2-1)*100,"")</f>
        <v/>
      </c>
    </row>
    <row r="60" spans="1:49">
      <c r="A60" s="1"/>
      <c r="B60" s="95" t="str">
        <f t="shared" ref="B60:H60" si="43">IF(B32&gt;0,((1+B32/200)^2-1)*100,"")</f>
        <v/>
      </c>
      <c r="C60" s="100" t="str">
        <f t="shared" si="43"/>
        <v/>
      </c>
      <c r="D60" s="96" t="str">
        <f t="shared" si="43"/>
        <v/>
      </c>
      <c r="E60" s="100" t="str">
        <f t="shared" si="43"/>
        <v/>
      </c>
      <c r="F60" s="97" t="str">
        <f t="shared" si="43"/>
        <v/>
      </c>
      <c r="G60" s="96" t="str">
        <f t="shared" si="43"/>
        <v/>
      </c>
      <c r="H60" s="100" t="str">
        <f t="shared" si="43"/>
        <v/>
      </c>
      <c r="I60" s="93"/>
      <c r="J60" s="133"/>
      <c r="K60" s="95" t="str">
        <f t="shared" si="41"/>
        <v/>
      </c>
      <c r="L60" s="100" t="str">
        <f t="shared" si="41"/>
        <v/>
      </c>
      <c r="M60" s="97" t="str">
        <f t="shared" si="41"/>
        <v/>
      </c>
      <c r="N60" s="95" t="str">
        <f t="shared" si="41"/>
        <v/>
      </c>
      <c r="O60" s="100"/>
      <c r="P60" s="97" t="str">
        <f>IF(P32&gt;0,((1+P32/200)^2-1)*100,"")</f>
        <v/>
      </c>
      <c r="Q60" s="96" t="str">
        <f>IF(Q32&gt;0,((1+Q32/200)^2-1)*100,"")</f>
        <v/>
      </c>
      <c r="R60" s="95" t="str">
        <f t="shared" si="9"/>
        <v/>
      </c>
      <c r="S60" s="100" t="str">
        <f t="shared" si="14"/>
        <v/>
      </c>
      <c r="T60" s="96" t="str">
        <f t="shared" si="9"/>
        <v/>
      </c>
      <c r="U60" s="100" t="str">
        <f>IF(U32&gt;0,((1+U32/200)^2-1)*100,"")</f>
        <v/>
      </c>
      <c r="V60" s="100" t="str">
        <f>IF(V32&gt;0,((1+V32/200)^2-1)*100,"")</f>
        <v/>
      </c>
      <c r="W60" s="100" t="str">
        <f>IF(W32&gt;0,((1+W32/200)^2-1)*100,"")</f>
        <v/>
      </c>
      <c r="X60" s="95" t="str">
        <f t="shared" si="10"/>
        <v/>
      </c>
      <c r="Y60" s="100" t="str">
        <f t="shared" si="15"/>
        <v/>
      </c>
      <c r="Z60" s="96" t="str">
        <f t="shared" ref="Z60:AG60" si="44">IF(Z32&gt;0,((1+Z32/200)^2-1)*100,"")</f>
        <v/>
      </c>
      <c r="AA60" s="100" t="str">
        <f t="shared" si="44"/>
        <v/>
      </c>
      <c r="AB60" s="96" t="str">
        <f t="shared" si="44"/>
        <v/>
      </c>
      <c r="AC60" s="100" t="str">
        <f t="shared" si="44"/>
        <v/>
      </c>
      <c r="AD60" s="100" t="str">
        <f>IF(AD32&gt;0,((1+AD32/200)^2-1)*100,"")</f>
        <v/>
      </c>
      <c r="AE60" s="100" t="str">
        <f t="shared" si="44"/>
        <v/>
      </c>
      <c r="AF60" s="100" t="str">
        <f t="shared" si="44"/>
        <v/>
      </c>
      <c r="AG60" s="100" t="str">
        <f t="shared" si="44"/>
        <v/>
      </c>
      <c r="AH60" s="97" t="str">
        <f>IF(AH32&gt;0,((1+AH32/200)^2-1)*100,"")</f>
        <v/>
      </c>
      <c r="AI60" s="100" t="str">
        <f>IF(AI32&gt;0,((1+AI32/200)^2-1)*100,"")</f>
        <v/>
      </c>
      <c r="AJ60" s="100" t="str">
        <f t="shared" si="39"/>
        <v/>
      </c>
      <c r="AK60" s="96" t="str">
        <f t="shared" si="39"/>
        <v/>
      </c>
      <c r="AL60" s="95" t="str">
        <f t="shared" si="39"/>
        <v/>
      </c>
      <c r="AM60" s="100" t="str">
        <f t="shared" si="39"/>
        <v/>
      </c>
      <c r="AN60" s="96" t="str">
        <f t="shared" si="39"/>
        <v/>
      </c>
      <c r="AO60" s="100" t="str">
        <f t="shared" si="39"/>
        <v/>
      </c>
      <c r="AP60" s="96" t="str">
        <f t="shared" si="39"/>
        <v/>
      </c>
      <c r="AQ60" s="100" t="str">
        <f t="shared" si="39"/>
        <v/>
      </c>
      <c r="AR60" s="96" t="str">
        <f t="shared" si="39"/>
        <v/>
      </c>
      <c r="AS60" s="100" t="str">
        <f t="shared" si="39"/>
        <v/>
      </c>
      <c r="AT60" s="100" t="str">
        <f t="shared" si="39"/>
        <v/>
      </c>
      <c r="AU60" s="100" t="str">
        <f t="shared" si="39"/>
        <v/>
      </c>
      <c r="AV60" s="95" t="str">
        <f>IF(AV32&gt;0,((1+AV32/200)^2-1)*100,"")</f>
        <v/>
      </c>
      <c r="AW60" s="100" t="str">
        <f>IF(AW32&gt;0,((1+AW32/200)^2-1)*100,"")</f>
        <v/>
      </c>
    </row>
    <row r="61" spans="1:49" ht="8.25" customHeight="1">
      <c r="A61" s="1"/>
      <c r="B61" s="93"/>
      <c r="C61" s="93"/>
      <c r="D61" s="93"/>
      <c r="E61" s="93"/>
      <c r="F61" s="93"/>
      <c r="G61" s="93"/>
      <c r="H61" s="93"/>
      <c r="I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15"/>
      <c r="AT61" s="15"/>
      <c r="AU61" s="15"/>
      <c r="AV61" s="15"/>
    </row>
    <row r="62" spans="1:49" ht="17.25" customHeight="1">
      <c r="A62" s="1"/>
      <c r="B62" s="248" t="s">
        <v>37</v>
      </c>
      <c r="C62" s="249"/>
      <c r="D62" s="249"/>
      <c r="E62" s="249"/>
      <c r="F62" s="249"/>
      <c r="G62" s="249"/>
      <c r="H62" s="250"/>
      <c r="I62" s="129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15"/>
      <c r="AT62" s="15"/>
      <c r="AU62" s="15"/>
      <c r="AV62" s="15"/>
    </row>
    <row r="63" spans="1:49" ht="17.25" customHeight="1">
      <c r="A63" s="116" t="s">
        <v>12</v>
      </c>
      <c r="B63" s="104"/>
      <c r="C63" s="105">
        <f t="shared" ref="C63:H63" si="45">AVERAGE(C38:C60)</f>
        <v>2.5652441922499927</v>
      </c>
      <c r="D63" s="105">
        <f t="shared" si="45"/>
        <v>2.6345193163095253</v>
      </c>
      <c r="E63" s="105">
        <f t="shared" si="45"/>
        <v>3.1226442847368427</v>
      </c>
      <c r="F63" s="105">
        <f t="shared" si="45"/>
        <v>3.2908080448750012</v>
      </c>
      <c r="G63" s="105">
        <f t="shared" si="45"/>
        <v>3.6003617312500027</v>
      </c>
      <c r="H63" s="106">
        <f t="shared" si="45"/>
        <v>3.7779932683750053</v>
      </c>
      <c r="I63" s="103"/>
      <c r="K63" s="2"/>
      <c r="L63" s="2"/>
      <c r="M63" s="2"/>
      <c r="N63" s="2"/>
      <c r="O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9" ht="17.25" customHeight="1">
      <c r="A64" s="102"/>
      <c r="B64" s="93"/>
      <c r="C64" s="103"/>
      <c r="D64" s="103"/>
      <c r="E64" s="103"/>
      <c r="F64" s="103"/>
      <c r="G64" s="103"/>
      <c r="H64" s="103"/>
      <c r="I64" s="103"/>
      <c r="K64" s="2"/>
      <c r="L64" s="2"/>
      <c r="M64" s="2"/>
      <c r="N64" s="2"/>
      <c r="O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9" ht="17.25" customHeight="1">
      <c r="A65" s="102"/>
      <c r="B65" s="239" t="s">
        <v>38</v>
      </c>
      <c r="C65" s="240"/>
      <c r="D65" s="240"/>
      <c r="E65" s="240"/>
      <c r="F65" s="240"/>
      <c r="G65" s="240"/>
      <c r="H65" s="241"/>
      <c r="I65" s="130"/>
      <c r="K65" s="2"/>
      <c r="L65" s="2"/>
      <c r="M65" s="2"/>
      <c r="N65" s="2"/>
      <c r="O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9" ht="17.25" customHeight="1">
      <c r="A66" s="102"/>
      <c r="B66" s="89"/>
      <c r="C66" s="107"/>
      <c r="D66" s="118" t="s">
        <v>49</v>
      </c>
      <c r="E66" s="108">
        <f>E63+(F63-E63)/(F9-E9)*($C$3+1826-E9)</f>
        <v>3.1621904876704319</v>
      </c>
      <c r="F66" s="90" t="s">
        <v>30</v>
      </c>
      <c r="G66" s="109"/>
      <c r="H66" s="110"/>
      <c r="I66" s="112"/>
      <c r="K66" s="2"/>
      <c r="L66" s="2"/>
      <c r="M66" s="2"/>
      <c r="N66" s="2"/>
      <c r="O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9" ht="17.25" customHeight="1">
      <c r="A67" s="102"/>
      <c r="B67" s="92"/>
      <c r="C67" s="15"/>
      <c r="D67" s="15"/>
      <c r="E67" s="111">
        <f>D63+(E63-D63)/(E9-D9)*($C$3+(365*4+1)-D9)</f>
        <v>2.9934789084760758</v>
      </c>
      <c r="F67" s="93" t="s">
        <v>31</v>
      </c>
      <c r="G67" s="112"/>
      <c r="H67" s="113"/>
      <c r="I67" s="112"/>
      <c r="K67" s="2"/>
      <c r="L67" s="2"/>
      <c r="M67" s="2"/>
      <c r="N67" s="2"/>
      <c r="O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9" ht="17.25" customHeight="1">
      <c r="A68" s="102"/>
      <c r="B68" s="114"/>
      <c r="C68" s="96"/>
      <c r="D68" s="18"/>
      <c r="E68" s="115">
        <f>D63+(E63-D63)/(E9-D9)*($C$3+(365*3+1)-D9)</f>
        <v>2.8107449459366185</v>
      </c>
      <c r="F68" s="18" t="s">
        <v>32</v>
      </c>
      <c r="G68" s="96"/>
      <c r="H68" s="97"/>
      <c r="I68" s="93"/>
      <c r="K68" s="2"/>
      <c r="L68" s="2"/>
      <c r="M68" s="2"/>
      <c r="N68" s="2"/>
      <c r="O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9" ht="15" customHeight="1">
      <c r="A69" s="102"/>
      <c r="K69" s="2"/>
      <c r="L69" s="2"/>
      <c r="M69" s="2"/>
      <c r="N69" s="2"/>
      <c r="O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9" ht="15" customHeight="1">
      <c r="A70" s="102"/>
      <c r="M70" s="2"/>
      <c r="N70" s="2"/>
      <c r="O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9" ht="15" customHeight="1">
      <c r="A71" s="102"/>
      <c r="K71" s="239" t="s">
        <v>39</v>
      </c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1"/>
    </row>
    <row r="72" spans="1:49">
      <c r="K72" s="117" t="str">
        <f>K8</f>
        <v>AIA</v>
      </c>
      <c r="L72" s="117" t="str">
        <f>L8</f>
        <v>AIA</v>
      </c>
      <c r="M72" s="117" t="str">
        <f t="shared" ref="M72:AV72" si="46">M8</f>
        <v>AIA</v>
      </c>
      <c r="N72" s="117" t="str">
        <f t="shared" si="46"/>
        <v>AIA</v>
      </c>
      <c r="O72" s="117" t="str">
        <f>O8</f>
        <v>AIA</v>
      </c>
      <c r="P72" s="117" t="str">
        <f t="shared" si="46"/>
        <v>Genesis</v>
      </c>
      <c r="Q72" s="117" t="str">
        <f t="shared" si="46"/>
        <v>Genesis</v>
      </c>
      <c r="R72" s="117" t="str">
        <f t="shared" si="46"/>
        <v>Genesis</v>
      </c>
      <c r="S72" s="117" t="str">
        <f t="shared" si="46"/>
        <v>Genesis</v>
      </c>
      <c r="T72" s="117" t="str">
        <f t="shared" si="46"/>
        <v>Genesis</v>
      </c>
      <c r="U72" s="117" t="str">
        <f t="shared" si="46"/>
        <v>MRP</v>
      </c>
      <c r="V72" s="117" t="str">
        <f t="shared" si="46"/>
        <v>MRP</v>
      </c>
      <c r="W72" s="117" t="str">
        <f>W8</f>
        <v>MRP</v>
      </c>
      <c r="X72" s="125" t="str">
        <f t="shared" si="46"/>
        <v>MRP</v>
      </c>
      <c r="Y72" s="118" t="str">
        <f>Y8</f>
        <v>MRP</v>
      </c>
      <c r="Z72" s="117" t="str">
        <f t="shared" si="46"/>
        <v>Vector</v>
      </c>
      <c r="AA72" s="117" t="str">
        <f t="shared" si="46"/>
        <v>WIAL</v>
      </c>
      <c r="AB72" s="117" t="str">
        <f t="shared" si="46"/>
        <v>Contact</v>
      </c>
      <c r="AC72" s="117" t="str">
        <f t="shared" si="46"/>
        <v>Contact</v>
      </c>
      <c r="AD72" s="117" t="str">
        <f t="shared" si="46"/>
        <v>Powerco</v>
      </c>
      <c r="AE72" s="117" t="str">
        <f t="shared" si="46"/>
        <v>Powerco</v>
      </c>
      <c r="AF72" s="117" t="str">
        <f t="shared" si="46"/>
        <v>Powerco</v>
      </c>
      <c r="AG72" s="125" t="str">
        <f>AG8</f>
        <v>Powerco</v>
      </c>
      <c r="AH72" s="118" t="str">
        <f t="shared" si="46"/>
        <v>Transpower</v>
      </c>
      <c r="AI72" s="117" t="str">
        <f t="shared" si="46"/>
        <v>Transpower</v>
      </c>
      <c r="AJ72" s="117" t="str">
        <f t="shared" si="46"/>
        <v>Transpower</v>
      </c>
      <c r="AK72" s="117" t="str">
        <f t="shared" si="46"/>
        <v>Telecom</v>
      </c>
      <c r="AL72" s="117" t="str">
        <f t="shared" si="46"/>
        <v>Telecom</v>
      </c>
      <c r="AM72" s="117" t="str">
        <f>AM8</f>
        <v>Telecom</v>
      </c>
      <c r="AN72" s="117" t="str">
        <f t="shared" si="46"/>
        <v>Telecom</v>
      </c>
      <c r="AO72" s="125" t="str">
        <f t="shared" si="46"/>
        <v>Telecom</v>
      </c>
      <c r="AP72" s="117" t="str">
        <f t="shared" si="46"/>
        <v>Telstra</v>
      </c>
      <c r="AQ72" s="117" t="str">
        <f t="shared" si="46"/>
        <v>Telstra</v>
      </c>
      <c r="AR72" s="117" t="str">
        <f t="shared" si="46"/>
        <v>Fonterra</v>
      </c>
      <c r="AS72" s="117" t="str">
        <f t="shared" si="46"/>
        <v>Fonterra</v>
      </c>
      <c r="AT72" s="117" t="str">
        <f t="shared" si="46"/>
        <v>Fonterra</v>
      </c>
      <c r="AU72" s="117" t="str">
        <f t="shared" si="46"/>
        <v>Meridian</v>
      </c>
      <c r="AV72" s="125" t="str">
        <f t="shared" si="46"/>
        <v>Meridian</v>
      </c>
      <c r="AW72" s="125" t="str">
        <f>AW8</f>
        <v>CIAL</v>
      </c>
    </row>
    <row r="73" spans="1:49">
      <c r="B73" s="3"/>
      <c r="G73" s="2"/>
      <c r="H73" s="2"/>
      <c r="I73" s="2"/>
      <c r="K73" s="79">
        <f>K9</f>
        <v>42315</v>
      </c>
      <c r="L73" s="79">
        <f>L9</f>
        <v>42592</v>
      </c>
      <c r="M73" s="79">
        <f t="shared" ref="M73:AV73" si="47">M9</f>
        <v>42689</v>
      </c>
      <c r="N73" s="79">
        <f t="shared" si="47"/>
        <v>43025</v>
      </c>
      <c r="O73" s="79">
        <f>O9</f>
        <v>43812</v>
      </c>
      <c r="P73" s="79">
        <f t="shared" si="47"/>
        <v>41713</v>
      </c>
      <c r="Q73" s="79">
        <f t="shared" si="47"/>
        <v>42444</v>
      </c>
      <c r="R73" s="79">
        <f t="shared" si="47"/>
        <v>42628</v>
      </c>
      <c r="S73" s="79">
        <f t="shared" si="47"/>
        <v>43770</v>
      </c>
      <c r="T73" s="79">
        <f t="shared" si="47"/>
        <v>44005</v>
      </c>
      <c r="U73" s="79">
        <f t="shared" si="47"/>
        <v>41409</v>
      </c>
      <c r="V73" s="79">
        <f t="shared" si="47"/>
        <v>42655</v>
      </c>
      <c r="W73" s="80">
        <f>W9</f>
        <v>43530</v>
      </c>
      <c r="X73" s="80">
        <f t="shared" si="47"/>
        <v>43872</v>
      </c>
      <c r="Y73" s="85">
        <f>Y9</f>
        <v>44991</v>
      </c>
      <c r="Z73" s="79">
        <f t="shared" si="47"/>
        <v>41927</v>
      </c>
      <c r="AA73" s="79">
        <f t="shared" si="47"/>
        <v>41593</v>
      </c>
      <c r="AB73" s="79">
        <f t="shared" si="47"/>
        <v>41774</v>
      </c>
      <c r="AC73" s="79">
        <f t="shared" si="47"/>
        <v>42838</v>
      </c>
      <c r="AD73" s="79">
        <f t="shared" si="47"/>
        <v>41362</v>
      </c>
      <c r="AE73" s="79">
        <f t="shared" si="47"/>
        <v>42184</v>
      </c>
      <c r="AF73" s="79">
        <f t="shared" si="47"/>
        <v>43006</v>
      </c>
      <c r="AG73" s="80">
        <f>AG9</f>
        <v>43454</v>
      </c>
      <c r="AH73" s="85">
        <f t="shared" si="47"/>
        <v>42781</v>
      </c>
      <c r="AI73" s="79">
        <f t="shared" si="47"/>
        <v>43781</v>
      </c>
      <c r="AJ73" s="79">
        <f t="shared" si="47"/>
        <v>43992</v>
      </c>
      <c r="AK73" s="79">
        <f t="shared" si="47"/>
        <v>41355</v>
      </c>
      <c r="AL73" s="79">
        <f t="shared" si="47"/>
        <v>42170</v>
      </c>
      <c r="AM73" s="79">
        <f>AM9</f>
        <v>42170</v>
      </c>
      <c r="AN73" s="79">
        <f t="shared" si="47"/>
        <v>42451</v>
      </c>
      <c r="AO73" s="80">
        <f t="shared" si="47"/>
        <v>43763</v>
      </c>
      <c r="AP73" s="79">
        <f t="shared" si="47"/>
        <v>41967</v>
      </c>
      <c r="AQ73" s="79">
        <f t="shared" si="47"/>
        <v>42927</v>
      </c>
      <c r="AR73" s="79">
        <f t="shared" si="47"/>
        <v>41750</v>
      </c>
      <c r="AS73" s="79">
        <f t="shared" si="47"/>
        <v>42073</v>
      </c>
      <c r="AT73" s="79">
        <f t="shared" si="47"/>
        <v>42433</v>
      </c>
      <c r="AU73" s="79">
        <f t="shared" si="47"/>
        <v>42079</v>
      </c>
      <c r="AV73" s="80">
        <f t="shared" si="47"/>
        <v>42810</v>
      </c>
      <c r="AW73" s="80">
        <f>AW9</f>
        <v>43805</v>
      </c>
    </row>
    <row r="74" spans="1:49">
      <c r="B74" s="3"/>
      <c r="J74" s="1">
        <f t="shared" ref="J74:J94" si="48">A10</f>
        <v>41334</v>
      </c>
      <c r="K74" s="119">
        <f>IF(K38="","",K38-(D38+(E38-D38)/($E$9-$D$9)*($K$9-$D$9)))</f>
        <v>1.4051201257231041</v>
      </c>
      <c r="L74" s="119">
        <f>IF(L38="","",L38-(D38+(E38-D38)/($E$9-$D$9)*($L$9-$D$9)))</f>
        <v>1.4700291014769644</v>
      </c>
      <c r="M74" s="126">
        <f t="shared" ref="M74:M96" si="49">IF(M38="","",M38-(D38+(E38-D38)/($E$9-$D$9)*($M$9-$D$9)))</f>
        <v>1.4871456138077228</v>
      </c>
      <c r="N74" s="171">
        <f t="shared" ref="N74:N96" si="50">IF(N38="","",N38-(D38+(E38-D38)/($E$9-$D$9)*($N$9-$D$9)))</f>
        <v>1.5401356660307632</v>
      </c>
      <c r="O74" s="165">
        <f>IF(O38="","",O38-(F38+(G38-F38)/($G$9-$F$9)*($O$9-$F$9)))</f>
        <v>1.6616066398390159</v>
      </c>
      <c r="P74" s="121">
        <f t="shared" ref="P74:P96" si="51">IF(P38="","",P38-(C38+(D38-C38)/($D$9-$C$9)*($P$9-$C$9)))</f>
        <v>1.3107381950342396</v>
      </c>
      <c r="Q74" s="119">
        <f t="shared" ref="Q74:Q96" si="52">IF(Q38="","",Q38-(D38+(E38-D38)/($E$9-$D$9)*($Q$9-$D$9)))</f>
        <v>1.6861899233846156</v>
      </c>
      <c r="R74" s="126">
        <f t="shared" ref="R74:R96" si="53">IF(R38="","",R38-(D38+(E38-D38)/($E$9-$D$9)*($R$9-$D$9)))</f>
        <v>1.7548599771615385</v>
      </c>
      <c r="S74" s="121">
        <f t="shared" ref="S74:S96" si="54">IF(S38="","",S38-(F38+(G38-F38)/($G$9-$F$9)*($S$9-$F$9)))</f>
        <v>1.9853110219791703</v>
      </c>
      <c r="T74" s="121">
        <f t="shared" ref="T74:T96" si="55">IF(T38="","",T38-(F38+(G38-F38)/($G$9-$F$9)*($T$9-$F$9)))</f>
        <v>1.9725569743497613</v>
      </c>
      <c r="U74" s="120" t="str">
        <f t="shared" ref="U74:U96" si="56">IF(U38="","",U38-(C38+(D38-C38)/($D$9-$C$9)*($U$9-$C$9)))</f>
        <v/>
      </c>
      <c r="V74" s="126">
        <f t="shared" ref="V74:V96" si="57">IF(V38="","",V38-(D38+(E38-D38)/($E$9-$D$9)*($V$9-$D$9)))</f>
        <v>1.7504597283000241</v>
      </c>
      <c r="W74" s="126">
        <f>IF(W38="","",W38-(E38+(F38-E38)/($F$9-$E$9)*($W$9-$E$9)))</f>
        <v>1.7836253027692344</v>
      </c>
      <c r="X74" s="126">
        <f>IF(X38="","",X38-(F38+(G38-F38)/($G$9-$F$9)*($X$9-$F$9)))</f>
        <v>2.0260310632102301</v>
      </c>
      <c r="Y74" s="120">
        <f>IF(Y38="","",Y38-(G38+(H38-G38)/($H$9-$G$9)*($Y$9-$G$9)))</f>
        <v>2.1209294367142504</v>
      </c>
      <c r="Z74" s="126">
        <f t="shared" ref="Z74:Z96" si="58">IF(Z38="","",Z38-(C38+(D38-C38)/($D$9-$C$9)*($Z$9-$C$9)))</f>
        <v>1.6574980881849304</v>
      </c>
      <c r="AA74" s="120" t="str">
        <f t="shared" ref="AA74:AA96" si="59">IF(AA38="","",AA38-(C38+(D38-C38)/($D$9-$C$9)*($AA$9-$C$9)))</f>
        <v/>
      </c>
      <c r="AB74" s="126">
        <f t="shared" ref="AB74:AB96" si="60">IF(AB38="","",AB38-(C38+(D38-C38)/($D$9-$C$9)*($AB$9-$C$9)))</f>
        <v>1.5030407785958984</v>
      </c>
      <c r="AC74" s="120">
        <f t="shared" ref="AC74:AC96" si="61">IF(AC38="","",AC38-(D38+(E38-D38)/($E$9-$D$9)*($AC$9-$D$9)))</f>
        <v>2.0850854182384686</v>
      </c>
      <c r="AD74" s="126"/>
      <c r="AE74" s="120">
        <f t="shared" ref="AE74:AE96" si="62">IF(AE38="","",AE38-(D38+(E38-D38)/($E$9-$D$9)*($AE$9-$D$9)))</f>
        <v>1.8871466953846321</v>
      </c>
      <c r="AF74" s="126">
        <f t="shared" ref="AF74:AF96" si="63">IF(AF38="","",AF38-(D38+(E38-D38)/($E$9-$D$9)*($AF$9-$D$9)))</f>
        <v>2.0313821631000231</v>
      </c>
      <c r="AG74" s="126">
        <f>IF(AG38="","",AG38-(E38+(F38-E38)/($F$9-$E$9)*($AG$9-$E$9)))</f>
        <v>2.3191676861538451</v>
      </c>
      <c r="AH74" s="120">
        <f t="shared" ref="AH74:AH96" si="64">IF(AH38="","",AH38-(D38+(E38-D38)/($E$9-$D$9)*($AH$9-$D$9)))</f>
        <v>1.4657239994461468</v>
      </c>
      <c r="AI74" s="126">
        <f t="shared" ref="AI74:AI96" si="65">IF(AI38="","",AI38-(F38+(G38-F38)/($G$9-$F$9)*($AI$9-$F$9)))</f>
        <v>1.6623842524305776</v>
      </c>
      <c r="AJ74" s="120">
        <f t="shared" ref="AJ74:AJ95" si="66">IF(AJ38="","",AJ38-(F38+(G38-F38)/($G$9-$F$9)*($AJ$9-$F$9)))</f>
        <v>1.6631872699526613</v>
      </c>
      <c r="AK74" s="126"/>
      <c r="AL74" s="119">
        <f t="shared" ref="AL74:AL96" si="67">IF(AL38="","",AL38-(D38+(E38-D38)/($E$9-$D$9)*($AL$9-$D$9)))</f>
        <v>1.6687808666461521</v>
      </c>
      <c r="AM74" s="119">
        <f>IF(AM38="","",AM38-(D38+(E38-D38)/($E$9-$D$9)*($AM$9-$D$9)))</f>
        <v>1.6687808666461521</v>
      </c>
      <c r="AN74" s="165">
        <f t="shared" ref="AN74:AN96" si="68">IF(AN38="","",AN38-(D38+(E38-D38)/($E$9-$D$9)*($AN$9-$D$9)))</f>
        <v>1.740188947753845</v>
      </c>
      <c r="AO74" s="121">
        <f>IF(AO38="","",AO38-(F38+(G38-F38)/($G$9-$F$9)*($AO$9-$F$9)))</f>
        <v>1.9087720194191977</v>
      </c>
      <c r="AP74" s="126">
        <f t="shared" ref="AP74:AP96" si="69">IF(AP38="","",AP38-(C38+(D38-C38)/($D$9-$C$9)*($AP$9-$C$9)))</f>
        <v>1.2733114654794417</v>
      </c>
      <c r="AQ74" s="120">
        <f t="shared" ref="AQ74:AQ96" si="70">IF(AQ38="","",AQ38-(D38+(E38-D38)/($E$9-$D$9)*($AQ$9-$D$9)))</f>
        <v>1.7751582523615599</v>
      </c>
      <c r="AR74" s="126">
        <f t="shared" ref="AR74:AR96" si="71">IF(AR38="","",AR38-(C38+(D38-C38)/($D$9-$C$9)*($AR$9-$C$9)))</f>
        <v>1.1467213557191802</v>
      </c>
      <c r="AS74" s="120">
        <f t="shared" ref="AS74:AS96" si="72">IF(AS38="","",AS38-(C38+(D38-C38)/($D$9-$C$9)*($AS$9-$C$9)))</f>
        <v>1.3039926106849369</v>
      </c>
      <c r="AT74" s="126">
        <f t="shared" ref="AT74:AT96" si="73">IF(AT38="","",AT38-(D38+(E38-D38)/($E$9-$D$9)*($AT$9-$D$9)))</f>
        <v>1.4185161511615623</v>
      </c>
      <c r="AU74" s="126">
        <f t="shared" ref="AU74:AU96" si="74">IF(AU38="","",AU38-(C38+(D38-C38)/($D$9-$C$9)*($AU$9-$C$9)))</f>
        <v>1.528324946404092</v>
      </c>
      <c r="AV74" s="126">
        <f t="shared" ref="AV74:AV96" si="75">IF(AV38="","",AV38-(D38+(E38-D38)/($E$9-$D$9)*($AV$9-$D$9)))</f>
        <v>1.7887426907615658</v>
      </c>
      <c r="AW74" s="126">
        <f>IF(AW38="","",AW38-(F38+(G38-F38)/($G$9-$F$9)*($AW$9-$F$9)))</f>
        <v>2.0765668697790471</v>
      </c>
    </row>
    <row r="75" spans="1:49">
      <c r="B75" s="3"/>
      <c r="J75" s="1">
        <f t="shared" si="48"/>
        <v>41337</v>
      </c>
      <c r="K75" s="119">
        <f t="shared" ref="K75:K96" si="76">IF(K39="","",K39-(D39+(E39-D39)/($E$9-$D$9)*($K$9-$D$9)))</f>
        <v>1.4330385256179663</v>
      </c>
      <c r="L75" s="119">
        <f t="shared" ref="L75:L96" si="77">IF(L39="","",L39-(D39+(E39-D39)/($E$9-$D$9)*($L$9-$D$9)))</f>
        <v>1.4820143238153705</v>
      </c>
      <c r="M75" s="126">
        <f t="shared" si="49"/>
        <v>1.4860369796281869</v>
      </c>
      <c r="N75" s="119">
        <f t="shared" si="50"/>
        <v>1.5432116989128035</v>
      </c>
      <c r="O75" s="126">
        <f t="shared" ref="O75:O96" si="78">IF(O39="","",O39-(F39+(G39-F39)/($G$9-$F$9)*($O$9-$F$9)))</f>
        <v>1.6899201243181623</v>
      </c>
      <c r="P75" s="121">
        <f t="shared" si="51"/>
        <v>1.3194232453972727</v>
      </c>
      <c r="Q75" s="119">
        <f t="shared" si="52"/>
        <v>1.7024372104102419</v>
      </c>
      <c r="R75" s="126">
        <f t="shared" si="53"/>
        <v>1.7682922132923138</v>
      </c>
      <c r="S75" s="121">
        <f t="shared" si="54"/>
        <v>2.0189260299999918</v>
      </c>
      <c r="T75" s="121">
        <f t="shared" si="55"/>
        <v>1.9992456555303129</v>
      </c>
      <c r="U75" s="120" t="str">
        <f t="shared" si="56"/>
        <v/>
      </c>
      <c r="V75" s="126">
        <f t="shared" si="57"/>
        <v>1.7713920528999711</v>
      </c>
      <c r="W75" s="126">
        <f t="shared" ref="W75:W94" si="79">IF(W39="","",W39-(E39+(F39-E39)/($F$9-$E$9)*($W$9-$E$9)))</f>
        <v>1.8420012737142621</v>
      </c>
      <c r="X75" s="126">
        <f t="shared" ref="X75:X96" si="80">IF(X39="","",X39-(F39+(G39-F39)/($G$9-$F$9)*($X$9-$F$9)))</f>
        <v>2.0710103297727311</v>
      </c>
      <c r="Y75" s="120">
        <f t="shared" ref="Y75:Y94" si="81">IF(Y39="","",Y39-(G39+(H39-G39)/($H$9-$G$9)*($Y$9-$G$9)))</f>
        <v>2.152271898499992</v>
      </c>
      <c r="Z75" s="126">
        <f t="shared" si="58"/>
        <v>1.6711782664451813</v>
      </c>
      <c r="AA75" s="120" t="str">
        <f t="shared" si="59"/>
        <v/>
      </c>
      <c r="AB75" s="126">
        <f t="shared" si="60"/>
        <v>1.5197084192123493</v>
      </c>
      <c r="AC75" s="120">
        <f t="shared" si="61"/>
        <v>2.1154691819076965</v>
      </c>
      <c r="AD75" s="126"/>
      <c r="AE75" s="120">
        <f t="shared" si="62"/>
        <v>1.9154659655768977</v>
      </c>
      <c r="AF75" s="126">
        <f t="shared" si="63"/>
        <v>2.0618240228000131</v>
      </c>
      <c r="AG75" s="126">
        <f t="shared" ref="AG75:AG96" si="82">IF(AG39="","",AG39-(E39+(F39-E39)/($F$9-$E$9)*($AG$9-$E$9)))</f>
        <v>2.3474248253571428</v>
      </c>
      <c r="AH75" s="120">
        <f t="shared" si="64"/>
        <v>1.4923385735692123</v>
      </c>
      <c r="AI75" s="126">
        <f t="shared" si="65"/>
        <v>1.7080100458333107</v>
      </c>
      <c r="AJ75" s="120">
        <f t="shared" si="66"/>
        <v>1.7046477806818241</v>
      </c>
      <c r="AK75" s="126"/>
      <c r="AL75" s="119">
        <f t="shared" si="67"/>
        <v>1.6989655663359233</v>
      </c>
      <c r="AM75" s="119">
        <f t="shared" ref="AM75:AM96" si="83">IF(AM39="","",AM39-(D39+(E39-D39)/($E$9-$D$9)*($AM$9-$D$9)))</f>
        <v>1.6989655663359233</v>
      </c>
      <c r="AN75" s="126">
        <f t="shared" si="68"/>
        <v>1.7718601925307698</v>
      </c>
      <c r="AO75" s="121">
        <f t="shared" ref="AO75:AO96" si="84">IF(AO39="","",AO39-(F39+(G39-F39)/($G$9-$F$9)*($AO$9-$F$9)))</f>
        <v>1.9600454496969539</v>
      </c>
      <c r="AP75" s="126">
        <f t="shared" si="69"/>
        <v>1.2919430420616336</v>
      </c>
      <c r="AQ75" s="120">
        <f t="shared" si="70"/>
        <v>1.8107603342256411</v>
      </c>
      <c r="AR75" s="126">
        <f t="shared" si="71"/>
        <v>1.1561321098424955</v>
      </c>
      <c r="AS75" s="120">
        <f t="shared" si="72"/>
        <v>1.3317048984451918</v>
      </c>
      <c r="AT75" s="126">
        <f t="shared" si="73"/>
        <v>1.4489371077923372</v>
      </c>
      <c r="AU75" s="126">
        <f t="shared" si="74"/>
        <v>1.5369295257876798</v>
      </c>
      <c r="AV75" s="121">
        <f t="shared" si="75"/>
        <v>1.7993313659256129</v>
      </c>
      <c r="AW75" s="126">
        <f t="shared" ref="AW75:AW96" si="85">IF(AW39="","",AW39-(F39+(G39-F39)/($G$9-$F$9)*($AW$9-$F$9)))</f>
        <v>2.1070860040151591</v>
      </c>
    </row>
    <row r="76" spans="1:49">
      <c r="B76" s="3"/>
      <c r="J76" s="1">
        <f t="shared" si="48"/>
        <v>41338</v>
      </c>
      <c r="K76" s="119">
        <f t="shared" si="76"/>
        <v>1.4571242401640836</v>
      </c>
      <c r="L76" s="119">
        <f t="shared" si="77"/>
        <v>1.4912894200692515</v>
      </c>
      <c r="M76" s="126">
        <f t="shared" si="49"/>
        <v>1.515160010243616</v>
      </c>
      <c r="N76" s="119">
        <f t="shared" si="50"/>
        <v>1.4982434450743525</v>
      </c>
      <c r="O76" s="126">
        <f t="shared" si="78"/>
        <v>1.6992716953124769</v>
      </c>
      <c r="P76" s="121">
        <f t="shared" si="51"/>
        <v>1.3060405534246544</v>
      </c>
      <c r="Q76" s="119">
        <f t="shared" si="52"/>
        <v>1.7090728531794901</v>
      </c>
      <c r="R76" s="126">
        <f t="shared" si="53"/>
        <v>1.7739148770153697</v>
      </c>
      <c r="S76" s="121">
        <f t="shared" si="54"/>
        <v>2.0363595546875013</v>
      </c>
      <c r="T76" s="121">
        <f t="shared" si="55"/>
        <v>2.0206701406249818</v>
      </c>
      <c r="U76" s="120" t="str">
        <f t="shared" si="56"/>
        <v/>
      </c>
      <c r="V76" s="126">
        <f t="shared" si="57"/>
        <v>1.7775889516000154</v>
      </c>
      <c r="W76" s="126">
        <f t="shared" si="79"/>
        <v>1.8616290565879017</v>
      </c>
      <c r="X76" s="126">
        <f t="shared" si="80"/>
        <v>2.0775503215625077</v>
      </c>
      <c r="Y76" s="120">
        <f t="shared" si="81"/>
        <v>2.1790522386428415</v>
      </c>
      <c r="Z76" s="126">
        <f t="shared" si="58"/>
        <v>1.608917660993137</v>
      </c>
      <c r="AA76" s="120">
        <f t="shared" si="59"/>
        <v>1.9895276075684691</v>
      </c>
      <c r="AB76" s="126">
        <f t="shared" si="60"/>
        <v>1.5107323020890604</v>
      </c>
      <c r="AC76" s="120">
        <f t="shared" si="61"/>
        <v>2.119663213784611</v>
      </c>
      <c r="AD76" s="126"/>
      <c r="AE76" s="120">
        <f t="shared" si="62"/>
        <v>1.9315475138461693</v>
      </c>
      <c r="AF76" s="126">
        <f t="shared" si="63"/>
        <v>2.070399783700001</v>
      </c>
      <c r="AG76" s="126">
        <f t="shared" si="82"/>
        <v>2.3602727377747148</v>
      </c>
      <c r="AH76" s="120">
        <f t="shared" si="64"/>
        <v>1.5015383796615231</v>
      </c>
      <c r="AI76" s="126">
        <f t="shared" si="65"/>
        <v>1.7151933631250222</v>
      </c>
      <c r="AJ76" s="120">
        <f t="shared" si="66"/>
        <v>1.7198244590624885</v>
      </c>
      <c r="AK76" s="126"/>
      <c r="AL76" s="119">
        <f t="shared" si="67"/>
        <v>1.7030074607282293</v>
      </c>
      <c r="AM76" s="119">
        <f t="shared" si="83"/>
        <v>1.7040291632282329</v>
      </c>
      <c r="AN76" s="126">
        <f t="shared" si="68"/>
        <v>1.7804268572384987</v>
      </c>
      <c r="AO76" s="121">
        <f t="shared" si="84"/>
        <v>1.9723124625000161</v>
      </c>
      <c r="AP76" s="126">
        <f t="shared" si="69"/>
        <v>1.3016811779452069</v>
      </c>
      <c r="AQ76" s="120">
        <f t="shared" si="70"/>
        <v>1.8124356632487406</v>
      </c>
      <c r="AR76" s="126">
        <f t="shared" si="71"/>
        <v>1.1482645144178365</v>
      </c>
      <c r="AS76" s="120">
        <f t="shared" si="72"/>
        <v>1.3486228609931765</v>
      </c>
      <c r="AT76" s="126">
        <f t="shared" si="73"/>
        <v>1.457790507515377</v>
      </c>
      <c r="AU76" s="126">
        <f t="shared" si="74"/>
        <v>1.5551135204109636</v>
      </c>
      <c r="AV76" s="121">
        <f t="shared" si="75"/>
        <v>1.8060228800487068</v>
      </c>
      <c r="AW76" s="126">
        <f t="shared" si="85"/>
        <v>2.1236404481250042</v>
      </c>
    </row>
    <row r="77" spans="1:49">
      <c r="B77" s="3"/>
      <c r="J77" s="1">
        <f t="shared" si="48"/>
        <v>41339</v>
      </c>
      <c r="K77" s="119">
        <f t="shared" si="76"/>
        <v>1.4002684302769137</v>
      </c>
      <c r="L77" s="119">
        <f t="shared" si="77"/>
        <v>1.4517631965230846</v>
      </c>
      <c r="M77" s="126">
        <f t="shared" si="49"/>
        <v>1.4715376336923263</v>
      </c>
      <c r="N77" s="119">
        <f t="shared" si="50"/>
        <v>1.4791330099692366</v>
      </c>
      <c r="O77" s="126">
        <f t="shared" si="78"/>
        <v>1.6624273811363235</v>
      </c>
      <c r="P77" s="121">
        <f t="shared" si="51"/>
        <v>1.2834436168767223</v>
      </c>
      <c r="Q77" s="119">
        <f t="shared" si="52"/>
        <v>1.6746773366153862</v>
      </c>
      <c r="R77" s="126">
        <f t="shared" si="53"/>
        <v>1.7425774668384908</v>
      </c>
      <c r="S77" s="121">
        <f t="shared" si="54"/>
        <v>1.995455622500014</v>
      </c>
      <c r="T77" s="121">
        <f t="shared" si="55"/>
        <v>1.9854829210605964</v>
      </c>
      <c r="U77" s="120" t="str">
        <f t="shared" si="56"/>
        <v/>
      </c>
      <c r="V77" s="126">
        <f t="shared" si="57"/>
        <v>1.7452265851999913</v>
      </c>
      <c r="W77" s="126">
        <f t="shared" si="79"/>
        <v>1.8196889395714049</v>
      </c>
      <c r="X77" s="126">
        <f t="shared" si="80"/>
        <v>2.0432414020454597</v>
      </c>
      <c r="Y77" s="120">
        <f t="shared" si="81"/>
        <v>2.1501478782857291</v>
      </c>
      <c r="Z77" s="126">
        <f t="shared" si="58"/>
        <v>1.5693332155342525</v>
      </c>
      <c r="AA77" s="120">
        <f t="shared" si="59"/>
        <v>1.9848437286575606</v>
      </c>
      <c r="AB77" s="126">
        <f t="shared" si="60"/>
        <v>1.4847482845548261</v>
      </c>
      <c r="AC77" s="120">
        <f t="shared" si="61"/>
        <v>2.0944846957615408</v>
      </c>
      <c r="AD77" s="126"/>
      <c r="AE77" s="120">
        <f t="shared" si="62"/>
        <v>1.8890003746154043</v>
      </c>
      <c r="AF77" s="126">
        <f t="shared" si="63"/>
        <v>2.04725791639998</v>
      </c>
      <c r="AG77" s="126">
        <f t="shared" si="82"/>
        <v>2.3267557292857295</v>
      </c>
      <c r="AH77" s="120">
        <f t="shared" si="64"/>
        <v>1.4742614050538592</v>
      </c>
      <c r="AI77" s="126">
        <f t="shared" si="65"/>
        <v>1.6786216991666714</v>
      </c>
      <c r="AJ77" s="120">
        <f t="shared" si="66"/>
        <v>1.6894150213636148</v>
      </c>
      <c r="AK77" s="126"/>
      <c r="AL77" s="119">
        <f t="shared" si="67"/>
        <v>1.6563726493538482</v>
      </c>
      <c r="AM77" s="119">
        <f t="shared" si="83"/>
        <v>1.657394341853851</v>
      </c>
      <c r="AN77" s="126">
        <f t="shared" si="68"/>
        <v>1.743988736746152</v>
      </c>
      <c r="AO77" s="121">
        <f t="shared" si="84"/>
        <v>1.936362879393946</v>
      </c>
      <c r="AP77" s="126">
        <f t="shared" si="69"/>
        <v>1.2639611407739837</v>
      </c>
      <c r="AQ77" s="120">
        <f t="shared" si="70"/>
        <v>1.784151275638453</v>
      </c>
      <c r="AR77" s="126">
        <f t="shared" si="71"/>
        <v>1.1225944664109822</v>
      </c>
      <c r="AS77" s="120">
        <f t="shared" si="72"/>
        <v>1.3070564015342838</v>
      </c>
      <c r="AT77" s="126">
        <f t="shared" si="73"/>
        <v>1.4233835628384806</v>
      </c>
      <c r="AU77" s="126">
        <f t="shared" si="74"/>
        <v>1.5132149204452388</v>
      </c>
      <c r="AV77" s="121">
        <f t="shared" si="75"/>
        <v>1.7695557452384501</v>
      </c>
      <c r="AW77" s="126">
        <f t="shared" si="85"/>
        <v>2.0866795255302923</v>
      </c>
    </row>
    <row r="78" spans="1:49">
      <c r="B78" s="3"/>
      <c r="J78" s="1">
        <f t="shared" si="48"/>
        <v>41340</v>
      </c>
      <c r="K78" s="119">
        <f t="shared" si="76"/>
        <v>1.4221628448077155</v>
      </c>
      <c r="L78" s="119">
        <f t="shared" si="77"/>
        <v>1.4783415901923198</v>
      </c>
      <c r="M78" s="126">
        <f t="shared" si="49"/>
        <v>1.5320593507692184</v>
      </c>
      <c r="N78" s="119">
        <f t="shared" si="50"/>
        <v>1.5363095130769371</v>
      </c>
      <c r="O78" s="126">
        <f t="shared" si="78"/>
        <v>1.6731663619602282</v>
      </c>
      <c r="P78" s="121">
        <f t="shared" si="51"/>
        <v>1.2855871753493395</v>
      </c>
      <c r="Q78" s="119">
        <f t="shared" si="52"/>
        <v>1.6907452009615254</v>
      </c>
      <c r="R78" s="126">
        <f t="shared" si="53"/>
        <v>1.7610878561538374</v>
      </c>
      <c r="S78" s="121">
        <f t="shared" si="54"/>
        <v>2.0065533553124801</v>
      </c>
      <c r="T78" s="121">
        <f t="shared" si="55"/>
        <v>1.9900627223295766</v>
      </c>
      <c r="U78" s="120" t="str">
        <f t="shared" si="56"/>
        <v/>
      </c>
      <c r="V78" s="126">
        <f t="shared" si="57"/>
        <v>1.7627712099999906</v>
      </c>
      <c r="W78" s="126">
        <f t="shared" si="79"/>
        <v>1.8382233173736164</v>
      </c>
      <c r="X78" s="126">
        <f t="shared" si="80"/>
        <v>2.0531242475284279</v>
      </c>
      <c r="Y78" s="120">
        <f t="shared" si="81"/>
        <v>2.1833883091428645</v>
      </c>
      <c r="Z78" s="126">
        <f t="shared" si="58"/>
        <v>1.5841635989862755</v>
      </c>
      <c r="AA78" s="120">
        <f t="shared" si="59"/>
        <v>1.9699509061370124</v>
      </c>
      <c r="AB78" s="126">
        <f t="shared" si="60"/>
        <v>1.4857070866780759</v>
      </c>
      <c r="AC78" s="120">
        <f t="shared" si="61"/>
        <v>2.1247573363461658</v>
      </c>
      <c r="AD78" s="126"/>
      <c r="AE78" s="120">
        <f t="shared" si="62"/>
        <v>1.9045375009615459</v>
      </c>
      <c r="AF78" s="126">
        <f t="shared" si="63"/>
        <v>2.066601802500017</v>
      </c>
      <c r="AG78" s="126">
        <f t="shared" si="82"/>
        <v>2.3405420499175902</v>
      </c>
      <c r="AH78" s="120">
        <f t="shared" si="64"/>
        <v>1.4910243746153928</v>
      </c>
      <c r="AI78" s="126">
        <f t="shared" si="65"/>
        <v>1.6903576093750035</v>
      </c>
      <c r="AJ78" s="120">
        <f t="shared" si="66"/>
        <v>1.7025846736647998</v>
      </c>
      <c r="AK78" s="126"/>
      <c r="AL78" s="119">
        <f t="shared" si="67"/>
        <v>1.6820766071153699</v>
      </c>
      <c r="AM78" s="119">
        <f t="shared" si="83"/>
        <v>1.6810547746153777</v>
      </c>
      <c r="AN78" s="126">
        <f t="shared" si="68"/>
        <v>1.7600778653846247</v>
      </c>
      <c r="AO78" s="121">
        <f t="shared" si="84"/>
        <v>1.9548645829545408</v>
      </c>
      <c r="AP78" s="126">
        <f t="shared" si="69"/>
        <v>1.279673637890391</v>
      </c>
      <c r="AQ78" s="120">
        <f t="shared" si="70"/>
        <v>1.8176392661538632</v>
      </c>
      <c r="AR78" s="126">
        <f t="shared" si="71"/>
        <v>1.1287061753355982</v>
      </c>
      <c r="AS78" s="120">
        <f t="shared" si="72"/>
        <v>1.3204402254862821</v>
      </c>
      <c r="AT78" s="126">
        <f t="shared" si="73"/>
        <v>1.4383835186538425</v>
      </c>
      <c r="AU78" s="126">
        <f t="shared" si="74"/>
        <v>1.526599330821901</v>
      </c>
      <c r="AV78" s="121">
        <f t="shared" si="75"/>
        <v>1.787431368653853</v>
      </c>
      <c r="AW78" s="126">
        <f t="shared" si="85"/>
        <v>2.100772692102288</v>
      </c>
    </row>
    <row r="79" spans="1:49">
      <c r="B79" s="3"/>
      <c r="J79" s="1">
        <f t="shared" si="48"/>
        <v>41341</v>
      </c>
      <c r="K79" s="119">
        <f t="shared" si="76"/>
        <v>1.4078014990640653</v>
      </c>
      <c r="L79" s="119">
        <f t="shared" si="77"/>
        <v>1.4555100427692462</v>
      </c>
      <c r="M79" s="126">
        <f t="shared" si="49"/>
        <v>1.4406396872435696</v>
      </c>
      <c r="N79" s="119">
        <f t="shared" si="50"/>
        <v>1.5928196529743897</v>
      </c>
      <c r="O79" s="126">
        <f t="shared" si="78"/>
        <v>1.6464980432196898</v>
      </c>
      <c r="P79" s="121">
        <f t="shared" si="51"/>
        <v>1.2634712392739615</v>
      </c>
      <c r="Q79" s="119">
        <f t="shared" si="52"/>
        <v>1.6588720196794537</v>
      </c>
      <c r="R79" s="126">
        <f t="shared" si="53"/>
        <v>1.7341225731153731</v>
      </c>
      <c r="S79" s="121">
        <f t="shared" si="54"/>
        <v>1.9775750329166795</v>
      </c>
      <c r="T79" s="121">
        <f t="shared" si="55"/>
        <v>1.9656626746717465</v>
      </c>
      <c r="U79" s="120" t="str">
        <f t="shared" si="56"/>
        <v/>
      </c>
      <c r="V79" s="126">
        <f t="shared" si="57"/>
        <v>1.735776139000003</v>
      </c>
      <c r="W79" s="126">
        <f t="shared" si="79"/>
        <v>1.8100820957966919</v>
      </c>
      <c r="X79" s="126">
        <f t="shared" si="80"/>
        <v>2.0268513532954473</v>
      </c>
      <c r="Y79" s="120">
        <f t="shared" si="81"/>
        <v>2.1606488262142882</v>
      </c>
      <c r="Z79" s="126">
        <f t="shared" si="58"/>
        <v>1.557405248479458</v>
      </c>
      <c r="AA79" s="120">
        <f t="shared" si="59"/>
        <v>1.9855974717055003</v>
      </c>
      <c r="AB79" s="126">
        <f t="shared" si="60"/>
        <v>1.4589057750171199</v>
      </c>
      <c r="AC79" s="120">
        <f t="shared" si="61"/>
        <v>2.0852461763846133</v>
      </c>
      <c r="AD79" s="126"/>
      <c r="AE79" s="120">
        <f t="shared" si="62"/>
        <v>1.866805956346135</v>
      </c>
      <c r="AF79" s="126">
        <f t="shared" si="63"/>
        <v>2.0463919355000213</v>
      </c>
      <c r="AG79" s="126">
        <f t="shared" si="82"/>
        <v>2.2930437903022023</v>
      </c>
      <c r="AH79" s="120">
        <f t="shared" si="64"/>
        <v>1.4700308664615478</v>
      </c>
      <c r="AI79" s="126">
        <f t="shared" si="65"/>
        <v>1.6665682222222307</v>
      </c>
      <c r="AJ79" s="120">
        <f t="shared" si="66"/>
        <v>1.6719359709469463</v>
      </c>
      <c r="AK79" s="126"/>
      <c r="AL79" s="119">
        <f t="shared" si="67"/>
        <v>1.6351826541281707</v>
      </c>
      <c r="AM79" s="119">
        <f t="shared" si="83"/>
        <v>1.6351826541281707</v>
      </c>
      <c r="AN79" s="126">
        <f t="shared" si="68"/>
        <v>1.7302391320384589</v>
      </c>
      <c r="AO79" s="121">
        <f t="shared" si="84"/>
        <v>1.9227607649494876</v>
      </c>
      <c r="AP79" s="126">
        <f t="shared" si="69"/>
        <v>1.2362786268356025</v>
      </c>
      <c r="AQ79" s="120">
        <f t="shared" si="70"/>
        <v>1.782149704948726</v>
      </c>
      <c r="AR79" s="126">
        <f t="shared" si="71"/>
        <v>1.1023628005034189</v>
      </c>
      <c r="AS79" s="120">
        <f t="shared" si="72"/>
        <v>1.27886899447943</v>
      </c>
      <c r="AT79" s="126">
        <f t="shared" si="73"/>
        <v>1.4085773306153504</v>
      </c>
      <c r="AU79" s="126">
        <f t="shared" si="74"/>
        <v>1.4866893162328663</v>
      </c>
      <c r="AV79" s="121">
        <f t="shared" si="75"/>
        <v>1.7623125169487381</v>
      </c>
      <c r="AW79" s="126">
        <f t="shared" si="85"/>
        <v>2.0699649552524932</v>
      </c>
    </row>
    <row r="80" spans="1:49">
      <c r="B80" s="3"/>
      <c r="J80" s="1">
        <f t="shared" si="48"/>
        <v>41344</v>
      </c>
      <c r="K80" s="119">
        <f t="shared" si="76"/>
        <v>1.3852680847923167</v>
      </c>
      <c r="L80" s="119">
        <f t="shared" si="77"/>
        <v>1.4328580251077034</v>
      </c>
      <c r="M80" s="126">
        <f t="shared" si="49"/>
        <v>1.4812693347307704</v>
      </c>
      <c r="N80" s="119">
        <f t="shared" si="50"/>
        <v>1.5048186025230836</v>
      </c>
      <c r="O80" s="126">
        <f t="shared" si="78"/>
        <v>1.6354979610700826</v>
      </c>
      <c r="P80" s="121">
        <f t="shared" si="51"/>
        <v>1.2426983658493445</v>
      </c>
      <c r="Q80" s="119">
        <f t="shared" si="52"/>
        <v>1.6369186775384779</v>
      </c>
      <c r="R80" s="126">
        <f t="shared" si="53"/>
        <v>1.7131290517461557</v>
      </c>
      <c r="S80" s="121">
        <f t="shared" si="54"/>
        <v>1.9602706105208378</v>
      </c>
      <c r="T80" s="121">
        <f t="shared" si="55"/>
        <v>1.9448443946654312</v>
      </c>
      <c r="U80" s="120" t="str">
        <f t="shared" si="56"/>
        <v/>
      </c>
      <c r="V80" s="126">
        <f t="shared" si="57"/>
        <v>1.7154957736000158</v>
      </c>
      <c r="W80" s="126">
        <f t="shared" si="79"/>
        <v>1.7962825493076768</v>
      </c>
      <c r="X80" s="126">
        <f t="shared" si="80"/>
        <v>2.0158058904261309</v>
      </c>
      <c r="Y80" s="120">
        <f t="shared" si="81"/>
        <v>2.124285068571397</v>
      </c>
      <c r="Z80" s="126">
        <f t="shared" si="58"/>
        <v>1.5279704099863127</v>
      </c>
      <c r="AA80" s="120">
        <f t="shared" si="59"/>
        <v>1.9779684391369945</v>
      </c>
      <c r="AB80" s="126">
        <f t="shared" si="60"/>
        <v>1.4381405779280967</v>
      </c>
      <c r="AC80" s="120">
        <f t="shared" si="61"/>
        <v>2.1049514325538339</v>
      </c>
      <c r="AD80" s="126"/>
      <c r="AE80" s="120">
        <f t="shared" si="62"/>
        <v>1.837632681538472</v>
      </c>
      <c r="AF80" s="126">
        <f t="shared" si="63"/>
        <v>2.0292903726999754</v>
      </c>
      <c r="AG80" s="126">
        <f t="shared" si="82"/>
        <v>2.2791564509615578</v>
      </c>
      <c r="AH80" s="120">
        <f t="shared" si="64"/>
        <v>1.4482735105846345</v>
      </c>
      <c r="AI80" s="126">
        <f t="shared" si="65"/>
        <v>1.6520688142361326</v>
      </c>
      <c r="AJ80" s="120">
        <f t="shared" si="66"/>
        <v>1.6595192491382442</v>
      </c>
      <c r="AK80" s="126"/>
      <c r="AL80" s="119">
        <f t="shared" si="67"/>
        <v>1.6082052104846327</v>
      </c>
      <c r="AM80" s="119">
        <f t="shared" si="83"/>
        <v>1.6071834529846245</v>
      </c>
      <c r="AN80" s="126">
        <f t="shared" si="68"/>
        <v>1.6724127518153793</v>
      </c>
      <c r="AO80" s="121">
        <f t="shared" si="84"/>
        <v>1.9096881154293244</v>
      </c>
      <c r="AP80" s="126">
        <f t="shared" si="69"/>
        <v>1.2130031288904304</v>
      </c>
      <c r="AQ80" s="120">
        <f t="shared" si="70"/>
        <v>1.7679662601461414</v>
      </c>
      <c r="AR80" s="126">
        <f t="shared" si="71"/>
        <v>1.0817805085856533</v>
      </c>
      <c r="AS80" s="120">
        <f t="shared" si="72"/>
        <v>1.2462176059863155</v>
      </c>
      <c r="AT80" s="126">
        <f t="shared" si="73"/>
        <v>1.3846859122461681</v>
      </c>
      <c r="AU80" s="126">
        <f t="shared" si="74"/>
        <v>1.4568025383219294</v>
      </c>
      <c r="AV80" s="121">
        <f t="shared" si="75"/>
        <v>1.7453728354461546</v>
      </c>
      <c r="AW80" s="126">
        <f t="shared" si="85"/>
        <v>2.0622776034785288</v>
      </c>
    </row>
    <row r="81" spans="2:49">
      <c r="B81" s="3"/>
      <c r="J81" s="1">
        <f t="shared" si="48"/>
        <v>41345</v>
      </c>
      <c r="K81" s="119">
        <f t="shared" si="76"/>
        <v>1.3290858104153567</v>
      </c>
      <c r="L81" s="119">
        <f t="shared" si="77"/>
        <v>1.3873063222845938</v>
      </c>
      <c r="M81" s="126">
        <f t="shared" si="49"/>
        <v>1.4225199630384435</v>
      </c>
      <c r="N81" s="119">
        <f t="shared" si="50"/>
        <v>1.4541209524538568</v>
      </c>
      <c r="O81" s="126">
        <f t="shared" si="78"/>
        <v>1.5908769558428126</v>
      </c>
      <c r="P81" s="121">
        <f t="shared" si="51"/>
        <v>1.2243633174657629</v>
      </c>
      <c r="Q81" s="119">
        <f t="shared" si="52"/>
        <v>1.6080409749230791</v>
      </c>
      <c r="R81" s="126">
        <f t="shared" si="53"/>
        <v>1.6814744615076802</v>
      </c>
      <c r="S81" s="121">
        <f t="shared" si="54"/>
        <v>1.9058434230208476</v>
      </c>
      <c r="T81" s="121">
        <f t="shared" si="55"/>
        <v>1.8853226751199603</v>
      </c>
      <c r="U81" s="120" t="str">
        <f t="shared" si="56"/>
        <v/>
      </c>
      <c r="V81" s="126">
        <f t="shared" si="57"/>
        <v>1.683585787799994</v>
      </c>
      <c r="W81" s="126">
        <f t="shared" si="79"/>
        <v>1.7551737209615528</v>
      </c>
      <c r="X81" s="126">
        <f t="shared" si="80"/>
        <v>1.9692850545170559</v>
      </c>
      <c r="Y81" s="120">
        <f t="shared" si="81"/>
        <v>2.0657175495</v>
      </c>
      <c r="Z81" s="126">
        <f t="shared" si="58"/>
        <v>1.5293969368150515</v>
      </c>
      <c r="AA81" s="120">
        <f t="shared" si="59"/>
        <v>1.9599616518493357</v>
      </c>
      <c r="AB81" s="126">
        <f t="shared" si="60"/>
        <v>1.4206196851541</v>
      </c>
      <c r="AC81" s="120">
        <f t="shared" si="61"/>
        <v>2.0343076923923262</v>
      </c>
      <c r="AD81" s="126"/>
      <c r="AE81" s="120">
        <f t="shared" si="62"/>
        <v>1.8060489494230687</v>
      </c>
      <c r="AF81" s="126">
        <f t="shared" si="63"/>
        <v>1.9837388546000172</v>
      </c>
      <c r="AG81" s="126">
        <f t="shared" si="82"/>
        <v>2.2411843501923161</v>
      </c>
      <c r="AH81" s="120">
        <f t="shared" si="64"/>
        <v>1.4152369588307874</v>
      </c>
      <c r="AI81" s="126">
        <f t="shared" si="65"/>
        <v>1.6078446892361153</v>
      </c>
      <c r="AJ81" s="120">
        <f t="shared" si="66"/>
        <v>1.6043576593655295</v>
      </c>
      <c r="AK81" s="126"/>
      <c r="AL81" s="119">
        <f t="shared" si="67"/>
        <v>1.6411765215307366</v>
      </c>
      <c r="AM81" s="119">
        <f t="shared" si="83"/>
        <v>1.6565043090307334</v>
      </c>
      <c r="AN81" s="126">
        <f t="shared" si="68"/>
        <v>1.6240342413692224</v>
      </c>
      <c r="AO81" s="121">
        <f t="shared" si="84"/>
        <v>1.859472720883848</v>
      </c>
      <c r="AP81" s="126">
        <f t="shared" si="69"/>
        <v>1.1983446195205394</v>
      </c>
      <c r="AQ81" s="120">
        <f t="shared" si="70"/>
        <v>1.7478143172076734</v>
      </c>
      <c r="AR81" s="126">
        <f t="shared" si="71"/>
        <v>1.061541258030827</v>
      </c>
      <c r="AS81" s="120">
        <f t="shared" si="72"/>
        <v>1.2245913943150475</v>
      </c>
      <c r="AT81" s="126">
        <f t="shared" si="73"/>
        <v>1.3569910655076787</v>
      </c>
      <c r="AU81" s="126">
        <f t="shared" si="74"/>
        <v>1.4312334785958623</v>
      </c>
      <c r="AV81" s="121">
        <f t="shared" si="75"/>
        <v>1.709945496607693</v>
      </c>
      <c r="AW81" s="126">
        <f t="shared" si="85"/>
        <v>2.0042843337058303</v>
      </c>
    </row>
    <row r="82" spans="2:49">
      <c r="B82" s="3"/>
      <c r="J82" s="1">
        <f t="shared" si="48"/>
        <v>41346</v>
      </c>
      <c r="K82" s="119">
        <f t="shared" si="76"/>
        <v>1.3657546729153824</v>
      </c>
      <c r="L82" s="119">
        <f t="shared" si="77"/>
        <v>1.4182031572846103</v>
      </c>
      <c r="M82" s="126">
        <f t="shared" si="49"/>
        <v>1.4255411255384516</v>
      </c>
      <c r="N82" s="119">
        <f t="shared" si="50"/>
        <v>1.4628221749538248</v>
      </c>
      <c r="O82" s="126">
        <f t="shared" si="78"/>
        <v>1.6145452014109885</v>
      </c>
      <c r="P82" s="121">
        <f t="shared" si="51"/>
        <v>1.2665173373013823</v>
      </c>
      <c r="Q82" s="119">
        <f t="shared" si="52"/>
        <v>1.6521576124230619</v>
      </c>
      <c r="R82" s="126">
        <f t="shared" si="53"/>
        <v>1.7231190790077022</v>
      </c>
      <c r="S82" s="121">
        <f t="shared" si="54"/>
        <v>1.9275550692708023</v>
      </c>
      <c r="T82" s="121">
        <f t="shared" si="55"/>
        <v>1.9095224981502414</v>
      </c>
      <c r="U82" s="120" t="str">
        <f t="shared" si="56"/>
        <v/>
      </c>
      <c r="V82" s="126">
        <f t="shared" si="57"/>
        <v>1.7258910002999821</v>
      </c>
      <c r="W82" s="126">
        <f t="shared" si="79"/>
        <v>1.7766298772252505</v>
      </c>
      <c r="X82" s="126">
        <f t="shared" si="80"/>
        <v>1.9968996805397476</v>
      </c>
      <c r="Y82" s="120">
        <f t="shared" si="81"/>
        <v>2.0790893960000041</v>
      </c>
      <c r="Z82" s="126">
        <f t="shared" si="58"/>
        <v>1.5459405430273887</v>
      </c>
      <c r="AA82" s="120">
        <f t="shared" si="59"/>
        <v>1.9668217682260489</v>
      </c>
      <c r="AB82" s="126">
        <f t="shared" si="60"/>
        <v>1.4656625528938299</v>
      </c>
      <c r="AC82" s="120">
        <f t="shared" si="61"/>
        <v>2.074151052392307</v>
      </c>
      <c r="AD82" s="126"/>
      <c r="AE82" s="120">
        <f t="shared" si="62"/>
        <v>1.8536527569230801</v>
      </c>
      <c r="AF82" s="126">
        <f t="shared" si="63"/>
        <v>2.0182512071000067</v>
      </c>
      <c r="AG82" s="126">
        <f t="shared" si="82"/>
        <v>2.241535796016461</v>
      </c>
      <c r="AH82" s="120">
        <f t="shared" si="64"/>
        <v>1.4558545963307554</v>
      </c>
      <c r="AI82" s="126">
        <f t="shared" si="65"/>
        <v>1.6356916600694462</v>
      </c>
      <c r="AJ82" s="120">
        <f t="shared" si="66"/>
        <v>1.6337254562973209</v>
      </c>
      <c r="AK82" s="126"/>
      <c r="AL82" s="119">
        <f t="shared" si="67"/>
        <v>1.7288253415307615</v>
      </c>
      <c r="AM82" s="119">
        <f t="shared" si="83"/>
        <v>1.7002115815307546</v>
      </c>
      <c r="AN82" s="126">
        <f t="shared" si="68"/>
        <v>1.6670341938692466</v>
      </c>
      <c r="AO82" s="121">
        <f t="shared" si="84"/>
        <v>1.8873625005807737</v>
      </c>
      <c r="AP82" s="126">
        <f t="shared" si="69"/>
        <v>1.2473977477191691</v>
      </c>
      <c r="AQ82" s="120">
        <f t="shared" si="70"/>
        <v>1.7803223547077001</v>
      </c>
      <c r="AR82" s="126">
        <f t="shared" si="71"/>
        <v>1.104418030078766</v>
      </c>
      <c r="AS82" s="120">
        <f t="shared" si="72"/>
        <v>1.275592087027404</v>
      </c>
      <c r="AT82" s="126">
        <f t="shared" si="73"/>
        <v>1.4002392830077293</v>
      </c>
      <c r="AU82" s="126">
        <f t="shared" si="74"/>
        <v>1.478435125856183</v>
      </c>
      <c r="AV82" s="121">
        <f t="shared" si="75"/>
        <v>1.750169496607707</v>
      </c>
      <c r="AW82" s="126">
        <f t="shared" si="85"/>
        <v>2.0341215927209553</v>
      </c>
    </row>
    <row r="83" spans="2:49">
      <c r="B83" s="3"/>
      <c r="J83" s="1">
        <f t="shared" si="48"/>
        <v>41347</v>
      </c>
      <c r="K83" s="119">
        <f t="shared" si="76"/>
        <v>1.347134652958963</v>
      </c>
      <c r="L83" s="119">
        <f t="shared" si="77"/>
        <v>1.4023865971077178</v>
      </c>
      <c r="M83" s="126">
        <f t="shared" si="49"/>
        <v>1.4265970605641112</v>
      </c>
      <c r="N83" s="119">
        <f t="shared" si="50"/>
        <v>1.4709088498563787</v>
      </c>
      <c r="O83" s="126">
        <f t="shared" si="78"/>
        <v>1.6087041638636523</v>
      </c>
      <c r="P83" s="121">
        <f t="shared" si="51"/>
        <v>1.2205392171027518</v>
      </c>
      <c r="Q83" s="119">
        <f t="shared" si="52"/>
        <v>1.6222772542051342</v>
      </c>
      <c r="R83" s="126">
        <f t="shared" si="53"/>
        <v>1.6985227702461416</v>
      </c>
      <c r="S83" s="121">
        <f t="shared" si="54"/>
        <v>1.9007593899999859</v>
      </c>
      <c r="T83" s="121">
        <f t="shared" si="55"/>
        <v>1.9584855547727087</v>
      </c>
      <c r="U83" s="120" t="str">
        <f t="shared" si="56"/>
        <v/>
      </c>
      <c r="V83" s="126">
        <f t="shared" si="57"/>
        <v>1.6998482926000031</v>
      </c>
      <c r="W83" s="126">
        <f t="shared" si="79"/>
        <v>1.7614872022527508</v>
      </c>
      <c r="X83" s="126">
        <f t="shared" si="80"/>
        <v>1.9737874354545766</v>
      </c>
      <c r="Y83" s="120">
        <f t="shared" si="81"/>
        <v>2.1014648132142812</v>
      </c>
      <c r="Z83" s="126">
        <f t="shared" si="58"/>
        <v>1.5102509110548246</v>
      </c>
      <c r="AA83" s="120">
        <f t="shared" si="59"/>
        <v>1.9632067564520801</v>
      </c>
      <c r="AB83" s="126">
        <f t="shared" si="60"/>
        <v>1.4209933595376922</v>
      </c>
      <c r="AC83" s="120">
        <f t="shared" si="61"/>
        <v>2.0882497160538134</v>
      </c>
      <c r="AD83" s="126"/>
      <c r="AE83" s="120">
        <f t="shared" si="62"/>
        <v>1.8165665915384515</v>
      </c>
      <c r="AF83" s="126">
        <f t="shared" si="63"/>
        <v>1.9846141507000006</v>
      </c>
      <c r="AG83" s="126">
        <f t="shared" si="82"/>
        <v>2.1907522601648557</v>
      </c>
      <c r="AH83" s="120">
        <f t="shared" si="64"/>
        <v>1.4319666785845957</v>
      </c>
      <c r="AI83" s="126">
        <f t="shared" si="65"/>
        <v>1.6241382674999922</v>
      </c>
      <c r="AJ83" s="120">
        <f t="shared" si="66"/>
        <v>1.6314925811363454</v>
      </c>
      <c r="AK83" s="126"/>
      <c r="AL83" s="119">
        <f t="shared" si="67"/>
        <v>1.7001631878179491</v>
      </c>
      <c r="AM83" s="119">
        <f t="shared" si="83"/>
        <v>1.6715551678179508</v>
      </c>
      <c r="AN83" s="126">
        <f t="shared" si="68"/>
        <v>1.6533969523153846</v>
      </c>
      <c r="AO83" s="121">
        <f t="shared" si="84"/>
        <v>1.8822240947727091</v>
      </c>
      <c r="AP83" s="126">
        <f t="shared" si="69"/>
        <v>1.1993585454383768</v>
      </c>
      <c r="AQ83" s="120">
        <f t="shared" si="70"/>
        <v>1.7428421363127882</v>
      </c>
      <c r="AR83" s="126">
        <f t="shared" si="71"/>
        <v>1.0550234689075699</v>
      </c>
      <c r="AS83" s="120">
        <f t="shared" si="72"/>
        <v>1.2321306890547978</v>
      </c>
      <c r="AT83" s="126">
        <f t="shared" si="73"/>
        <v>1.3695574782461564</v>
      </c>
      <c r="AU83" s="126">
        <f t="shared" si="74"/>
        <v>1.4384136017123406</v>
      </c>
      <c r="AV83" s="121">
        <f t="shared" si="75"/>
        <v>1.7278357236127864</v>
      </c>
      <c r="AW83" s="126">
        <f t="shared" si="85"/>
        <v>2.0232575236363997</v>
      </c>
    </row>
    <row r="84" spans="2:49">
      <c r="B84" s="3"/>
      <c r="J84" s="1">
        <f t="shared" si="48"/>
        <v>41348</v>
      </c>
      <c r="K84" s="119">
        <f t="shared" si="76"/>
        <v>1.365957273469232</v>
      </c>
      <c r="L84" s="119">
        <f t="shared" si="77"/>
        <v>1.4348517528307552</v>
      </c>
      <c r="M84" s="126">
        <f t="shared" si="49"/>
        <v>1.4723768754230475</v>
      </c>
      <c r="N84" s="119">
        <f t="shared" si="50"/>
        <v>1.4606477173922952</v>
      </c>
      <c r="O84" s="126">
        <f t="shared" si="78"/>
        <v>1.5938218299905236</v>
      </c>
      <c r="P84" s="121">
        <f t="shared" si="51"/>
        <v>1.2454442210959056</v>
      </c>
      <c r="Q84" s="119">
        <f t="shared" si="52"/>
        <v>1.6363359156538584</v>
      </c>
      <c r="R84" s="126">
        <f t="shared" si="53"/>
        <v>1.7056781201845976</v>
      </c>
      <c r="S84" s="121">
        <f t="shared" si="54"/>
        <v>1.8506494436458087</v>
      </c>
      <c r="T84" s="121">
        <f t="shared" si="55"/>
        <v>1.9447592018244699</v>
      </c>
      <c r="U84" s="120" t="str">
        <f t="shared" si="56"/>
        <v/>
      </c>
      <c r="V84" s="126">
        <f t="shared" si="57"/>
        <v>1.705419380699972</v>
      </c>
      <c r="W84" s="126">
        <f t="shared" si="79"/>
        <v>1.7356587676922528</v>
      </c>
      <c r="X84" s="126">
        <f t="shared" si="80"/>
        <v>1.9571531579829475</v>
      </c>
      <c r="Y84" s="120">
        <f t="shared" si="81"/>
        <v>1.9820721328571449</v>
      </c>
      <c r="Z84" s="126">
        <f t="shared" si="58"/>
        <v>1.5417955444178091</v>
      </c>
      <c r="AA84" s="120">
        <f t="shared" si="59"/>
        <v>1.9736336708219011</v>
      </c>
      <c r="AB84" s="126">
        <f t="shared" si="60"/>
        <v>1.4464697025684914</v>
      </c>
      <c r="AC84" s="120">
        <f t="shared" si="61"/>
        <v>2.0858476864153643</v>
      </c>
      <c r="AD84" s="126"/>
      <c r="AE84" s="120">
        <f t="shared" si="62"/>
        <v>1.8421304736538282</v>
      </c>
      <c r="AF84" s="126">
        <f t="shared" si="63"/>
        <v>1.9746380073999674</v>
      </c>
      <c r="AG84" s="126">
        <f t="shared" si="82"/>
        <v>2.1714843815384413</v>
      </c>
      <c r="AH84" s="120">
        <f t="shared" si="64"/>
        <v>1.4370093764384397</v>
      </c>
      <c r="AI84" s="126">
        <f t="shared" si="65"/>
        <v>1.6080291704860725</v>
      </c>
      <c r="AJ84" s="120">
        <f t="shared" si="66"/>
        <v>1.6167308289677846</v>
      </c>
      <c r="AK84" s="126"/>
      <c r="AL84" s="119">
        <f t="shared" si="67"/>
        <v>1.7270542052384674</v>
      </c>
      <c r="AM84" s="119">
        <f t="shared" si="83"/>
        <v>1.7474884052384643</v>
      </c>
      <c r="AN84" s="126">
        <f t="shared" si="68"/>
        <v>1.6652610898615312</v>
      </c>
      <c r="AO84" s="121">
        <f t="shared" si="84"/>
        <v>1.8669670513383445</v>
      </c>
      <c r="AP84" s="126">
        <f t="shared" si="69"/>
        <v>1.23300320534246</v>
      </c>
      <c r="AQ84" s="120">
        <f t="shared" si="70"/>
        <v>1.7509414784846169</v>
      </c>
      <c r="AR84" s="126">
        <f t="shared" si="71"/>
        <v>1.0809190480136919</v>
      </c>
      <c r="AS84" s="120">
        <f t="shared" si="72"/>
        <v>1.2604151544178146</v>
      </c>
      <c r="AT84" s="126">
        <f t="shared" si="73"/>
        <v>1.3849049561846054</v>
      </c>
      <c r="AU84" s="126">
        <f t="shared" si="74"/>
        <v>1.4668320349315267</v>
      </c>
      <c r="AV84" s="121">
        <f t="shared" si="75"/>
        <v>1.7271097370845943</v>
      </c>
      <c r="AW84" s="126">
        <f t="shared" si="85"/>
        <v>1.933277280183058</v>
      </c>
    </row>
    <row r="85" spans="2:49">
      <c r="B85" s="3"/>
      <c r="J85" s="1">
        <f t="shared" si="48"/>
        <v>41351</v>
      </c>
      <c r="K85" s="119">
        <f t="shared" si="76"/>
        <v>1.4133957575384501</v>
      </c>
      <c r="L85" s="119">
        <f t="shared" si="77"/>
        <v>1.4328362439615221</v>
      </c>
      <c r="M85" s="126">
        <f t="shared" si="49"/>
        <v>1.4620641338461207</v>
      </c>
      <c r="N85" s="119">
        <f t="shared" si="50"/>
        <v>1.4187218313846177</v>
      </c>
      <c r="O85" s="126"/>
      <c r="P85" s="121">
        <f t="shared" si="51"/>
        <v>1.2945111113629846</v>
      </c>
      <c r="Q85" s="119">
        <f t="shared" si="52"/>
        <v>1.6686310398076696</v>
      </c>
      <c r="R85" s="126">
        <f t="shared" si="53"/>
        <v>1.7304984822692138</v>
      </c>
      <c r="S85" s="121"/>
      <c r="T85" s="121"/>
      <c r="U85" s="120" t="str">
        <f t="shared" si="56"/>
        <v/>
      </c>
      <c r="V85" s="126">
        <f t="shared" si="57"/>
        <v>1.7304942934999694</v>
      </c>
      <c r="W85" s="126"/>
      <c r="X85" s="126"/>
      <c r="Y85" s="120"/>
      <c r="Z85" s="126">
        <f t="shared" si="58"/>
        <v>1.5878752852602851</v>
      </c>
      <c r="AA85" s="120">
        <f t="shared" si="59"/>
        <v>1.9949362513972475</v>
      </c>
      <c r="AB85" s="126">
        <f t="shared" si="60"/>
        <v>1.4957033531164212</v>
      </c>
      <c r="AC85" s="120">
        <f t="shared" si="61"/>
        <v>2.1084752507307627</v>
      </c>
      <c r="AD85" s="126"/>
      <c r="AE85" s="120">
        <f t="shared" si="62"/>
        <v>1.8770490923076757</v>
      </c>
      <c r="AF85" s="126">
        <f t="shared" si="63"/>
        <v>1.9660777694999574</v>
      </c>
      <c r="AG85" s="126"/>
      <c r="AH85" s="120">
        <f t="shared" si="64"/>
        <v>1.4541284150768816</v>
      </c>
      <c r="AI85" s="126"/>
      <c r="AJ85" s="120"/>
      <c r="AK85" s="126"/>
      <c r="AL85" s="119">
        <f t="shared" si="67"/>
        <v>1.6454319190768927</v>
      </c>
      <c r="AM85" s="119">
        <f t="shared" si="83"/>
        <v>1.6454319190768927</v>
      </c>
      <c r="AN85" s="126">
        <f t="shared" si="68"/>
        <v>1.6986400689230394</v>
      </c>
      <c r="AO85" s="121"/>
      <c r="AP85" s="126">
        <f t="shared" si="69"/>
        <v>1.2791602235821791</v>
      </c>
      <c r="AQ85" s="120">
        <f t="shared" si="70"/>
        <v>1.7673125187692076</v>
      </c>
      <c r="AR85" s="126">
        <f t="shared" si="71"/>
        <v>1.1553492631232585</v>
      </c>
      <c r="AS85" s="120">
        <f t="shared" si="72"/>
        <v>1.2897402012602699</v>
      </c>
      <c r="AT85" s="126">
        <f t="shared" si="73"/>
        <v>1.4008052222692191</v>
      </c>
      <c r="AU85" s="126">
        <f t="shared" si="74"/>
        <v>1.5035856643835519</v>
      </c>
      <c r="AV85" s="121">
        <f t="shared" si="75"/>
        <v>1.7444333542692041</v>
      </c>
      <c r="AW85" s="126"/>
    </row>
    <row r="86" spans="2:49">
      <c r="B86" s="3"/>
      <c r="J86" s="1">
        <f t="shared" si="48"/>
        <v>41352</v>
      </c>
      <c r="K86" s="119">
        <f t="shared" si="76"/>
        <v>1.3793473873538336</v>
      </c>
      <c r="L86" s="119">
        <f t="shared" si="77"/>
        <v>1.4308088979461457</v>
      </c>
      <c r="M86" s="126">
        <f t="shared" si="49"/>
        <v>1.4500122238846154</v>
      </c>
      <c r="N86" s="119">
        <f t="shared" si="50"/>
        <v>1.4997905047384497</v>
      </c>
      <c r="O86" s="126">
        <f t="shared" si="78"/>
        <v>1.619324562727233</v>
      </c>
      <c r="P86" s="121">
        <f t="shared" si="51"/>
        <v>1.2402637767945066</v>
      </c>
      <c r="Q86" s="119">
        <f t="shared" si="52"/>
        <v>1.6586346037307651</v>
      </c>
      <c r="R86" s="126">
        <f t="shared" si="53"/>
        <v>1.7248400543769264</v>
      </c>
      <c r="S86" s="121">
        <f t="shared" si="54"/>
        <v>1.9133450299999568</v>
      </c>
      <c r="T86" s="121">
        <f t="shared" si="55"/>
        <v>1.9764852553787877</v>
      </c>
      <c r="U86" s="120" t="str">
        <f t="shared" si="56"/>
        <v/>
      </c>
      <c r="V86" s="126">
        <f t="shared" si="57"/>
        <v>1.7333538116999705</v>
      </c>
      <c r="W86" s="126">
        <f t="shared" si="79"/>
        <v>1.7543204101208913</v>
      </c>
      <c r="X86" s="126">
        <f t="shared" si="80"/>
        <v>1.9845938809090593</v>
      </c>
      <c r="Y86" s="120">
        <f t="shared" si="81"/>
        <v>1.8021939495000425</v>
      </c>
      <c r="Z86" s="126">
        <f t="shared" si="58"/>
        <v>1.5865519823903913</v>
      </c>
      <c r="AA86" s="120">
        <f t="shared" si="59"/>
        <v>1.9666549630958761</v>
      </c>
      <c r="AB86" s="126">
        <f t="shared" si="60"/>
        <v>1.4463528484246835</v>
      </c>
      <c r="AC86" s="120">
        <f t="shared" si="61"/>
        <v>2.0910907802230652</v>
      </c>
      <c r="AD86" s="126"/>
      <c r="AE86" s="120">
        <f t="shared" si="62"/>
        <v>1.8699471392307485</v>
      </c>
      <c r="AF86" s="126">
        <f t="shared" si="63"/>
        <v>1.9815305168999791</v>
      </c>
      <c r="AG86" s="126">
        <f t="shared" si="82"/>
        <v>2.1156086547527169</v>
      </c>
      <c r="AH86" s="120">
        <f t="shared" si="64"/>
        <v>1.4605895767076809</v>
      </c>
      <c r="AI86" s="126">
        <f t="shared" si="65"/>
        <v>1.6360832266666594</v>
      </c>
      <c r="AJ86" s="120">
        <f t="shared" si="66"/>
        <v>1.6421674172726997</v>
      </c>
      <c r="AK86" s="126"/>
      <c r="AL86" s="119">
        <f t="shared" si="67"/>
        <v>1.6320214695076687</v>
      </c>
      <c r="AM86" s="119">
        <f t="shared" si="83"/>
        <v>1.6105822020076457</v>
      </c>
      <c r="AN86" s="126">
        <f t="shared" si="68"/>
        <v>1.6590962585922857</v>
      </c>
      <c r="AO86" s="121">
        <f t="shared" si="84"/>
        <v>1.884396478712103</v>
      </c>
      <c r="AP86" s="126">
        <f t="shared" si="69"/>
        <v>1.2521767736232818</v>
      </c>
      <c r="AQ86" s="120">
        <f t="shared" si="70"/>
        <v>1.771522896676955</v>
      </c>
      <c r="AR86" s="126">
        <f t="shared" si="71"/>
        <v>1.0407580836849233</v>
      </c>
      <c r="AS86" s="120">
        <f t="shared" si="72"/>
        <v>1.2779463378903984</v>
      </c>
      <c r="AT86" s="126">
        <f t="shared" si="73"/>
        <v>1.3937318078768994</v>
      </c>
      <c r="AU86" s="126">
        <f t="shared" si="74"/>
        <v>1.4931001690753209</v>
      </c>
      <c r="AV86" s="121">
        <f t="shared" si="75"/>
        <v>1.7502520282769005</v>
      </c>
      <c r="AW86" s="126">
        <f t="shared" si="85"/>
        <v>1.9606278739393943</v>
      </c>
    </row>
    <row r="87" spans="2:49">
      <c r="B87" s="3"/>
      <c r="J87" s="1">
        <f t="shared" si="48"/>
        <v>41353</v>
      </c>
      <c r="K87" s="119">
        <f t="shared" si="76"/>
        <v>1.4230814443282216</v>
      </c>
      <c r="L87" s="119">
        <f t="shared" si="77"/>
        <v>1.4786162846384725</v>
      </c>
      <c r="M87" s="126">
        <f t="shared" si="49"/>
        <v>1.4982246354871975</v>
      </c>
      <c r="N87" s="119">
        <f t="shared" si="50"/>
        <v>1.5396471491487</v>
      </c>
      <c r="O87" s="126">
        <f t="shared" si="78"/>
        <v>1.6927991038636248</v>
      </c>
      <c r="P87" s="121">
        <f t="shared" si="51"/>
        <v>1.273732476636996</v>
      </c>
      <c r="Q87" s="119">
        <f t="shared" si="52"/>
        <v>1.6613848138589811</v>
      </c>
      <c r="R87" s="126">
        <f t="shared" si="53"/>
        <v>1.7640132300307703</v>
      </c>
      <c r="S87" s="121">
        <f t="shared" si="54"/>
        <v>1.982084492500007</v>
      </c>
      <c r="T87" s="121">
        <f t="shared" si="55"/>
        <v>2.0560705422727361</v>
      </c>
      <c r="U87" s="120" t="str">
        <f t="shared" si="56"/>
        <v/>
      </c>
      <c r="V87" s="126">
        <f t="shared" si="57"/>
        <v>1.7463325471999749</v>
      </c>
      <c r="W87" s="126">
        <f t="shared" si="79"/>
        <v>1.8076421752527274</v>
      </c>
      <c r="X87" s="126">
        <f t="shared" si="80"/>
        <v>2.0600569104545468</v>
      </c>
      <c r="Y87" s="120">
        <f t="shared" si="81"/>
        <v>1.8479013975000074</v>
      </c>
      <c r="Z87" s="126">
        <f t="shared" si="58"/>
        <v>1.586760825739705</v>
      </c>
      <c r="AA87" s="120">
        <f t="shared" si="59"/>
        <v>1.9701245616027401</v>
      </c>
      <c r="AB87" s="126">
        <f t="shared" si="60"/>
        <v>1.4801012281335466</v>
      </c>
      <c r="AC87" s="120">
        <f t="shared" si="61"/>
        <v>2.1590041310692389</v>
      </c>
      <c r="AD87" s="126"/>
      <c r="AE87" s="120">
        <f t="shared" si="62"/>
        <v>1.9097833276923195</v>
      </c>
      <c r="AF87" s="126">
        <f t="shared" si="63"/>
        <v>2.0231939878999921</v>
      </c>
      <c r="AG87" s="126">
        <f t="shared" si="82"/>
        <v>2.178716282664817</v>
      </c>
      <c r="AH87" s="120">
        <f t="shared" si="64"/>
        <v>1.5009574673231021</v>
      </c>
      <c r="AI87" s="126">
        <f t="shared" si="65"/>
        <v>1.7101017624999795</v>
      </c>
      <c r="AJ87" s="120">
        <f t="shared" si="66"/>
        <v>1.719468818636356</v>
      </c>
      <c r="AK87" s="126"/>
      <c r="AL87" s="119">
        <f t="shared" si="67"/>
        <v>1.6777475054564031</v>
      </c>
      <c r="AM87" s="119">
        <f t="shared" si="83"/>
        <v>1.6552837454564342</v>
      </c>
      <c r="AN87" s="126">
        <f t="shared" si="68"/>
        <v>1.6997566174769214</v>
      </c>
      <c r="AO87" s="121">
        <f t="shared" si="84"/>
        <v>1.9602076872727219</v>
      </c>
      <c r="AP87" s="126">
        <f t="shared" si="69"/>
        <v>1.2756469649178444</v>
      </c>
      <c r="AQ87" s="120">
        <f t="shared" si="70"/>
        <v>1.7935867534974292</v>
      </c>
      <c r="AR87" s="126">
        <f t="shared" si="71"/>
        <v>1.0780216026266953</v>
      </c>
      <c r="AS87" s="120">
        <f t="shared" si="72"/>
        <v>1.307700971739715</v>
      </c>
      <c r="AT87" s="126">
        <f t="shared" si="73"/>
        <v>1.4371587860307637</v>
      </c>
      <c r="AU87" s="126">
        <f t="shared" si="74"/>
        <v>1.5321819831164532</v>
      </c>
      <c r="AV87" s="121">
        <f t="shared" si="75"/>
        <v>1.7920950465974146</v>
      </c>
      <c r="AW87" s="126">
        <f t="shared" si="85"/>
        <v>2.0350466561363567</v>
      </c>
    </row>
    <row r="88" spans="2:49">
      <c r="B88" s="3"/>
      <c r="J88" s="1">
        <f t="shared" si="48"/>
        <v>41354</v>
      </c>
      <c r="K88" s="119">
        <f t="shared" si="76"/>
        <v>1.3855219005076833</v>
      </c>
      <c r="L88" s="119">
        <f t="shared" si="77"/>
        <v>1.4436742352922929</v>
      </c>
      <c r="M88" s="126">
        <f t="shared" si="49"/>
        <v>1.4729858467692396</v>
      </c>
      <c r="N88" s="119">
        <f t="shared" si="50"/>
        <v>1.5238922807769231</v>
      </c>
      <c r="O88" s="126">
        <f t="shared" si="78"/>
        <v>1.6400565626988515</v>
      </c>
      <c r="P88" s="121">
        <f t="shared" si="51"/>
        <v>1.2331275664520813</v>
      </c>
      <c r="Q88" s="119">
        <f t="shared" si="52"/>
        <v>1.6629919679615304</v>
      </c>
      <c r="R88" s="126">
        <f t="shared" si="53"/>
        <v>1.7391123104538524</v>
      </c>
      <c r="S88" s="121">
        <f t="shared" si="54"/>
        <v>1.9387729309374766</v>
      </c>
      <c r="T88" s="121">
        <f t="shared" si="55"/>
        <v>2.0097898875189419</v>
      </c>
      <c r="U88" s="120" t="str">
        <f t="shared" si="56"/>
        <v/>
      </c>
      <c r="V88" s="126">
        <f t="shared" si="57"/>
        <v>1.7212884361999814</v>
      </c>
      <c r="W88" s="126">
        <f t="shared" si="79"/>
        <v>1.7586639093955809</v>
      </c>
      <c r="X88" s="126">
        <f t="shared" si="80"/>
        <v>2.0050592048579423</v>
      </c>
      <c r="Y88" s="120">
        <f t="shared" si="81"/>
        <v>1.8234571079999715</v>
      </c>
      <c r="Z88" s="126">
        <f t="shared" si="58"/>
        <v>1.5522695180410806</v>
      </c>
      <c r="AA88" s="120">
        <f t="shared" si="59"/>
        <v>1.9600374490890604</v>
      </c>
      <c r="AB88" s="126">
        <f t="shared" si="60"/>
        <v>1.4405069737157699</v>
      </c>
      <c r="AC88" s="120">
        <f t="shared" si="61"/>
        <v>2.1309729276461526</v>
      </c>
      <c r="AD88" s="126"/>
      <c r="AE88" s="120">
        <f t="shared" si="62"/>
        <v>1.8759821284615565</v>
      </c>
      <c r="AF88" s="126">
        <f t="shared" si="63"/>
        <v>2.0024703233999874</v>
      </c>
      <c r="AG88" s="126">
        <f t="shared" si="82"/>
        <v>2.1350428962362562</v>
      </c>
      <c r="AH88" s="120">
        <f t="shared" si="64"/>
        <v>1.4762566155153656</v>
      </c>
      <c r="AI88" s="126">
        <f t="shared" si="65"/>
        <v>1.6308359714583185</v>
      </c>
      <c r="AJ88" s="120">
        <f t="shared" si="66"/>
        <v>1.6649916366761199</v>
      </c>
      <c r="AK88" s="126"/>
      <c r="AL88" s="119">
        <f t="shared" si="67"/>
        <v>1.6419757988153649</v>
      </c>
      <c r="AM88" s="119">
        <f t="shared" si="83"/>
        <v>1.65320858631538</v>
      </c>
      <c r="AN88" s="126">
        <f t="shared" si="68"/>
        <v>1.6573877527846315</v>
      </c>
      <c r="AO88" s="121">
        <f t="shared" si="84"/>
        <v>1.9066588460605862</v>
      </c>
      <c r="AP88" s="126">
        <f t="shared" si="69"/>
        <v>1.2326984788287447</v>
      </c>
      <c r="AQ88" s="120">
        <f t="shared" si="70"/>
        <v>1.7793983607538326</v>
      </c>
      <c r="AR88" s="126">
        <f t="shared" si="71"/>
        <v>1.0362020402431433</v>
      </c>
      <c r="AS88" s="120">
        <f t="shared" si="72"/>
        <v>1.2673359485410907</v>
      </c>
      <c r="AT88" s="126">
        <f t="shared" si="73"/>
        <v>1.4010154289538361</v>
      </c>
      <c r="AU88" s="126">
        <f t="shared" si="74"/>
        <v>1.4987524100342671</v>
      </c>
      <c r="AV88" s="121">
        <f t="shared" si="75"/>
        <v>1.769308295853838</v>
      </c>
      <c r="AW88" s="126">
        <f t="shared" si="85"/>
        <v>1.987498227821932</v>
      </c>
    </row>
    <row r="89" spans="2:49">
      <c r="B89" s="3"/>
      <c r="J89" s="1">
        <f t="shared" si="48"/>
        <v>41355</v>
      </c>
      <c r="K89" s="119">
        <f t="shared" si="76"/>
        <v>1.4317950550846135</v>
      </c>
      <c r="L89" s="119">
        <f t="shared" si="77"/>
        <v>1.4954859767154005</v>
      </c>
      <c r="M89" s="126">
        <f t="shared" si="49"/>
        <v>1.5209149244615836</v>
      </c>
      <c r="N89" s="119">
        <f t="shared" si="50"/>
        <v>1.5709432030461614</v>
      </c>
      <c r="O89" s="126">
        <f t="shared" si="78"/>
        <v>1.7008852700284134</v>
      </c>
      <c r="P89" s="121">
        <f t="shared" si="51"/>
        <v>1.2741231630137055</v>
      </c>
      <c r="Q89" s="119">
        <f t="shared" si="52"/>
        <v>1.6761698250769448</v>
      </c>
      <c r="R89" s="126">
        <f t="shared" si="53"/>
        <v>1.7852698104923257</v>
      </c>
      <c r="S89" s="121">
        <f t="shared" si="54"/>
        <v>1.9909661690624829</v>
      </c>
      <c r="T89" s="121">
        <f t="shared" si="55"/>
        <v>2.0695569086931767</v>
      </c>
      <c r="U89" s="120" t="str">
        <f t="shared" si="56"/>
        <v/>
      </c>
      <c r="V89" s="126">
        <f t="shared" si="57"/>
        <v>1.7677847076999926</v>
      </c>
      <c r="W89" s="126">
        <f t="shared" si="79"/>
        <v>1.8143685171263586</v>
      </c>
      <c r="X89" s="126">
        <f t="shared" si="80"/>
        <v>2.0654986935511381</v>
      </c>
      <c r="Y89" s="120">
        <f t="shared" si="81"/>
        <v>1.8535283938571161</v>
      </c>
      <c r="Z89" s="126">
        <f t="shared" si="58"/>
        <v>1.5931622002739947</v>
      </c>
      <c r="AA89" s="120">
        <f t="shared" si="59"/>
        <v>1.9791203972602656</v>
      </c>
      <c r="AB89" s="126">
        <f t="shared" si="60"/>
        <v>1.4817738664383664</v>
      </c>
      <c r="AC89" s="120">
        <f t="shared" si="61"/>
        <v>2.1767258421077051</v>
      </c>
      <c r="AD89" s="126"/>
      <c r="AE89" s="120">
        <f t="shared" si="62"/>
        <v>1.920647605576927</v>
      </c>
      <c r="AF89" s="126">
        <f t="shared" si="63"/>
        <v>2.0493055539000462</v>
      </c>
      <c r="AG89" s="126">
        <f t="shared" si="82"/>
        <v>2.1876876950824102</v>
      </c>
      <c r="AH89" s="120">
        <f t="shared" si="64"/>
        <v>1.527388504669243</v>
      </c>
      <c r="AI89" s="126">
        <f t="shared" si="65"/>
        <v>1.6944168768749805</v>
      </c>
      <c r="AJ89" s="120">
        <f t="shared" si="66"/>
        <v>1.7276916005965806</v>
      </c>
      <c r="AK89" s="126"/>
      <c r="AL89" s="119">
        <f t="shared" si="67"/>
        <v>1.6895079289692205</v>
      </c>
      <c r="AM89" s="119">
        <f t="shared" si="83"/>
        <v>1.6895079289692205</v>
      </c>
      <c r="AN89" s="126">
        <f t="shared" si="68"/>
        <v>1.725839782130778</v>
      </c>
      <c r="AO89" s="121">
        <f t="shared" si="84"/>
        <v>1.968015011818177</v>
      </c>
      <c r="AP89" s="126">
        <f t="shared" si="69"/>
        <v>1.289018962191796</v>
      </c>
      <c r="AQ89" s="120">
        <f t="shared" si="70"/>
        <v>1.8405853642923198</v>
      </c>
      <c r="AR89" s="126">
        <f t="shared" si="71"/>
        <v>1.0824257332876761</v>
      </c>
      <c r="AS89" s="120">
        <f t="shared" si="72"/>
        <v>1.294545560273979</v>
      </c>
      <c r="AT89" s="126">
        <f t="shared" si="73"/>
        <v>1.4508184339923234</v>
      </c>
      <c r="AU89" s="126">
        <f t="shared" si="74"/>
        <v>1.5423145510616374</v>
      </c>
      <c r="AV89" s="121">
        <f t="shared" si="75"/>
        <v>1.8157128238923201</v>
      </c>
      <c r="AW89" s="126">
        <f t="shared" si="85"/>
        <v>2.0431344877840929</v>
      </c>
    </row>
    <row r="90" spans="2:49">
      <c r="B90" s="3"/>
      <c r="J90" s="1">
        <f t="shared" si="48"/>
        <v>41358</v>
      </c>
      <c r="K90" s="119">
        <f t="shared" si="76"/>
        <v>1.3913943375333653</v>
      </c>
      <c r="L90" s="119">
        <f t="shared" si="77"/>
        <v>1.4498188855999969</v>
      </c>
      <c r="M90" s="126">
        <f t="shared" si="49"/>
        <v>1.4891361601666522</v>
      </c>
      <c r="N90" s="119">
        <f t="shared" si="50"/>
        <v>1.5121749478666553</v>
      </c>
      <c r="O90" s="126">
        <f t="shared" si="78"/>
        <v>1.6321130731060594</v>
      </c>
      <c r="P90" s="121">
        <f t="shared" si="51"/>
        <v>1.2494472026301771</v>
      </c>
      <c r="Q90" s="119">
        <f t="shared" si="52"/>
        <v>1.6362376853333522</v>
      </c>
      <c r="R90" s="126">
        <f t="shared" si="53"/>
        <v>1.741484633299978</v>
      </c>
      <c r="S90" s="121">
        <f t="shared" si="54"/>
        <v>1.9221840791666667</v>
      </c>
      <c r="T90" s="121">
        <f t="shared" si="55"/>
        <v>1.9970583798989798</v>
      </c>
      <c r="U90" s="120" t="str">
        <f t="shared" si="56"/>
        <v/>
      </c>
      <c r="V90" s="126">
        <f t="shared" si="57"/>
        <v>1.7228620097</v>
      </c>
      <c r="W90" s="126">
        <f t="shared" si="79"/>
        <v>1.7473865232527408</v>
      </c>
      <c r="X90" s="126">
        <f t="shared" si="80"/>
        <v>1.9952365615909415</v>
      </c>
      <c r="Y90" s="120">
        <f t="shared" si="81"/>
        <v>1.7987113538571511</v>
      </c>
      <c r="Z90" s="126">
        <f t="shared" si="58"/>
        <v>1.5606759806027712</v>
      </c>
      <c r="AA90" s="120">
        <f t="shared" si="59"/>
        <v>1.96822709547263</v>
      </c>
      <c r="AB90" s="126">
        <f t="shared" si="60"/>
        <v>1.4475822461643872</v>
      </c>
      <c r="AC90" s="120">
        <f t="shared" si="61"/>
        <v>2.1289596777999633</v>
      </c>
      <c r="AD90" s="126"/>
      <c r="AE90" s="120">
        <f t="shared" si="62"/>
        <v>1.8818202825000148</v>
      </c>
      <c r="AF90" s="126">
        <f t="shared" si="63"/>
        <v>1.9998015153999855</v>
      </c>
      <c r="AG90" s="126">
        <f t="shared" si="82"/>
        <v>2.1225546751648108</v>
      </c>
      <c r="AH90" s="120">
        <f t="shared" si="64"/>
        <v>1.4809131704000009</v>
      </c>
      <c r="AI90" s="126">
        <f t="shared" si="65"/>
        <v>1.6284553147222436</v>
      </c>
      <c r="AJ90" s="120">
        <f t="shared" si="66"/>
        <v>1.6514254060606328</v>
      </c>
      <c r="AK90" s="126"/>
      <c r="AL90" s="119">
        <f t="shared" si="67"/>
        <v>1.6487000368666882</v>
      </c>
      <c r="AM90" s="119">
        <f t="shared" si="83"/>
        <v>1.6497212593666966</v>
      </c>
      <c r="AN90" s="126">
        <f t="shared" si="68"/>
        <v>1.6613486269000237</v>
      </c>
      <c r="AO90" s="121">
        <f t="shared" si="84"/>
        <v>1.896327520176782</v>
      </c>
      <c r="AP90" s="126">
        <f t="shared" si="69"/>
        <v>1.2380168288219338</v>
      </c>
      <c r="AQ90" s="120">
        <f t="shared" si="70"/>
        <v>1.7791433734333006</v>
      </c>
      <c r="AR90" s="126">
        <f t="shared" si="71"/>
        <v>1.0516335172328919</v>
      </c>
      <c r="AS90" s="120">
        <f t="shared" si="72"/>
        <v>1.2560034566027376</v>
      </c>
      <c r="AT90" s="126">
        <f t="shared" si="73"/>
        <v>1.408893954300027</v>
      </c>
      <c r="AU90" s="126">
        <f t="shared" si="74"/>
        <v>1.5024142438356636</v>
      </c>
      <c r="AV90" s="121">
        <f t="shared" si="75"/>
        <v>1.76808040153331</v>
      </c>
      <c r="AW90" s="126">
        <f t="shared" si="85"/>
        <v>1.9734907741162013</v>
      </c>
    </row>
    <row r="91" spans="2:49">
      <c r="B91" s="3"/>
      <c r="J91" s="1">
        <f t="shared" si="48"/>
        <v>41359</v>
      </c>
      <c r="K91" s="119">
        <f t="shared" si="76"/>
        <v>1.4014323327333549</v>
      </c>
      <c r="L91" s="119">
        <f t="shared" si="77"/>
        <v>1.4557749692000104</v>
      </c>
      <c r="M91" s="126">
        <f t="shared" si="49"/>
        <v>1.4491224086666801</v>
      </c>
      <c r="N91" s="119">
        <f t="shared" si="50"/>
        <v>1.5171095425666921</v>
      </c>
      <c r="O91" s="126">
        <f t="shared" si="78"/>
        <v>1.6455354688635992</v>
      </c>
      <c r="P91" s="121">
        <f t="shared" si="51"/>
        <v>1.2700422695274125</v>
      </c>
      <c r="Q91" s="119">
        <f t="shared" si="52"/>
        <v>1.6268495698333507</v>
      </c>
      <c r="R91" s="126">
        <f t="shared" si="53"/>
        <v>1.743324798100014</v>
      </c>
      <c r="S91" s="121">
        <f t="shared" si="54"/>
        <v>1.9325976649999772</v>
      </c>
      <c r="T91" s="121">
        <f t="shared" si="55"/>
        <v>2.0244948122727302</v>
      </c>
      <c r="U91" s="120" t="str">
        <f t="shared" si="56"/>
        <v/>
      </c>
      <c r="V91" s="126">
        <f t="shared" si="57"/>
        <v>1.7298176854000138</v>
      </c>
      <c r="W91" s="126">
        <f t="shared" si="79"/>
        <v>1.7480626575494633</v>
      </c>
      <c r="X91" s="126">
        <f t="shared" si="80"/>
        <v>2.0134386279545273</v>
      </c>
      <c r="Y91" s="120">
        <f t="shared" si="81"/>
        <v>1.8041235881428315</v>
      </c>
      <c r="Z91" s="126">
        <f t="shared" si="58"/>
        <v>1.6366448400479614</v>
      </c>
      <c r="AA91" s="120">
        <f t="shared" si="59"/>
        <v>1.9583776080205362</v>
      </c>
      <c r="AB91" s="126">
        <f t="shared" si="60"/>
        <v>1.4829720128767221</v>
      </c>
      <c r="AC91" s="120">
        <f t="shared" si="61"/>
        <v>2.136909994600007</v>
      </c>
      <c r="AD91" s="126"/>
      <c r="AE91" s="120">
        <f t="shared" si="62"/>
        <v>1.894888400000021</v>
      </c>
      <c r="AF91" s="126">
        <f t="shared" si="63"/>
        <v>1.9872682977999983</v>
      </c>
      <c r="AG91" s="126">
        <f t="shared" si="82"/>
        <v>2.1110408504670035</v>
      </c>
      <c r="AH91" s="120">
        <f t="shared" si="64"/>
        <v>1.4848257728000167</v>
      </c>
      <c r="AI91" s="126">
        <f t="shared" si="65"/>
        <v>1.6619641424999996</v>
      </c>
      <c r="AJ91" s="120">
        <f t="shared" si="66"/>
        <v>1.6741979461363545</v>
      </c>
      <c r="AK91" s="126"/>
      <c r="AL91" s="119">
        <f t="shared" si="67"/>
        <v>1.7251020905666499</v>
      </c>
      <c r="AM91" s="119">
        <f t="shared" si="83"/>
        <v>1.6740345905666816</v>
      </c>
      <c r="AN91" s="126">
        <f t="shared" si="68"/>
        <v>1.6958985432999896</v>
      </c>
      <c r="AO91" s="121">
        <f t="shared" si="84"/>
        <v>1.9074469072727021</v>
      </c>
      <c r="AP91" s="126">
        <f t="shared" si="69"/>
        <v>1.2571087238836007</v>
      </c>
      <c r="AQ91" s="120">
        <f t="shared" si="70"/>
        <v>1.7748395990333714</v>
      </c>
      <c r="AR91" s="126">
        <f t="shared" si="71"/>
        <v>1.0132876780753621</v>
      </c>
      <c r="AS91" s="120">
        <f t="shared" si="72"/>
        <v>1.2608907440479609</v>
      </c>
      <c r="AT91" s="126">
        <f t="shared" si="73"/>
        <v>1.4168924551000046</v>
      </c>
      <c r="AU91" s="126">
        <f t="shared" si="74"/>
        <v>1.5117116846233225</v>
      </c>
      <c r="AV91" s="121">
        <f t="shared" si="75"/>
        <v>1.7688954332333529</v>
      </c>
      <c r="AW91" s="126">
        <f t="shared" si="85"/>
        <v>1.9814105661363208</v>
      </c>
    </row>
    <row r="92" spans="2:49">
      <c r="B92" s="3"/>
      <c r="J92" s="1">
        <f t="shared" si="48"/>
        <v>41360</v>
      </c>
      <c r="K92" s="119">
        <f t="shared" si="76"/>
        <v>1.3661008814769473</v>
      </c>
      <c r="L92" s="119">
        <f t="shared" si="77"/>
        <v>1.4280853156230648</v>
      </c>
      <c r="M92" s="126">
        <f t="shared" si="49"/>
        <v>1.4310603196923353</v>
      </c>
      <c r="N92" s="119">
        <f t="shared" si="50"/>
        <v>1.5110624331692444</v>
      </c>
      <c r="O92" s="126">
        <f t="shared" si="78"/>
        <v>1.5995256055965741</v>
      </c>
      <c r="P92" s="121">
        <f t="shared" si="51"/>
        <v>1.2508854462876924</v>
      </c>
      <c r="Q92" s="119">
        <f t="shared" si="52"/>
        <v>1.5763384886153777</v>
      </c>
      <c r="R92" s="126">
        <f t="shared" si="53"/>
        <v>1.7053065631384796</v>
      </c>
      <c r="S92" s="121">
        <f t="shared" si="54"/>
        <v>1.8714342478124912</v>
      </c>
      <c r="T92" s="121">
        <f t="shared" si="55"/>
        <v>1.9539552792234725</v>
      </c>
      <c r="U92" s="120" t="str">
        <f t="shared" si="56"/>
        <v/>
      </c>
      <c r="V92" s="126">
        <f t="shared" si="57"/>
        <v>1.7086809519000097</v>
      </c>
      <c r="W92" s="126">
        <f t="shared" si="79"/>
        <v>1.7110014822033239</v>
      </c>
      <c r="X92" s="126">
        <f t="shared" si="80"/>
        <v>1.9646388595738831</v>
      </c>
      <c r="Y92" s="120">
        <f t="shared" si="81"/>
        <v>1.7712171782143153</v>
      </c>
      <c r="Z92" s="126">
        <f t="shared" si="58"/>
        <v>1.5284958392534498</v>
      </c>
      <c r="AA92" s="120" t="str">
        <f t="shared" si="59"/>
        <v/>
      </c>
      <c r="AB92" s="126">
        <f t="shared" si="60"/>
        <v>1.4446427689555157</v>
      </c>
      <c r="AC92" s="120">
        <f t="shared" si="61"/>
        <v>2.1004507915615158</v>
      </c>
      <c r="AD92" s="126"/>
      <c r="AE92" s="120">
        <f t="shared" si="62"/>
        <v>1.8559756021154201</v>
      </c>
      <c r="AF92" s="126">
        <f t="shared" si="63"/>
        <v>1.9799362007999779</v>
      </c>
      <c r="AG92" s="126">
        <f t="shared" si="82"/>
        <v>2.078051709697796</v>
      </c>
      <c r="AH92" s="120">
        <f t="shared" si="64"/>
        <v>1.467920346953826</v>
      </c>
      <c r="AI92" s="126">
        <f t="shared" si="65"/>
        <v>1.5967662377083252</v>
      </c>
      <c r="AJ92" s="120">
        <f t="shared" si="66"/>
        <v>1.6316648250284143</v>
      </c>
      <c r="AK92" s="126"/>
      <c r="AL92" s="119">
        <f t="shared" si="67"/>
        <v>1.5884656140538547</v>
      </c>
      <c r="AM92" s="119">
        <f t="shared" si="83"/>
        <v>1.5874449765538503</v>
      </c>
      <c r="AN92" s="126">
        <f t="shared" si="68"/>
        <v>1.6406463826461852</v>
      </c>
      <c r="AO92" s="121">
        <f t="shared" si="84"/>
        <v>1.8648196790151599</v>
      </c>
      <c r="AP92" s="126">
        <f t="shared" si="69"/>
        <v>1.2247492695274427</v>
      </c>
      <c r="AQ92" s="120">
        <f t="shared" si="70"/>
        <v>1.7651318567384546</v>
      </c>
      <c r="AR92" s="126">
        <f t="shared" si="71"/>
        <v>0.97399317479110525</v>
      </c>
      <c r="AS92" s="120">
        <f t="shared" si="72"/>
        <v>1.220821458753425</v>
      </c>
      <c r="AT92" s="126">
        <f t="shared" si="73"/>
        <v>1.3872777751384642</v>
      </c>
      <c r="AU92" s="126">
        <f t="shared" si="74"/>
        <v>1.4756622822945227</v>
      </c>
      <c r="AV92" s="121">
        <f t="shared" si="75"/>
        <v>1.7535298879384431</v>
      </c>
      <c r="AW92" s="126">
        <f t="shared" si="85"/>
        <v>1.9260545992992468</v>
      </c>
    </row>
    <row r="93" spans="2:49">
      <c r="B93" s="3"/>
      <c r="J93" s="1">
        <f t="shared" si="48"/>
        <v>41361</v>
      </c>
      <c r="K93" s="119"/>
      <c r="L93" s="119"/>
      <c r="M93" s="126"/>
      <c r="N93" s="119"/>
      <c r="O93" s="126">
        <f t="shared" si="78"/>
        <v>1.7377631250283803</v>
      </c>
      <c r="P93" s="121">
        <f t="shared" si="51"/>
        <v>1.2923254420547821</v>
      </c>
      <c r="Q93" s="119"/>
      <c r="R93" s="126"/>
      <c r="S93" s="121">
        <f t="shared" si="54"/>
        <v>2.0004396240624924</v>
      </c>
      <c r="T93" s="121">
        <f t="shared" si="55"/>
        <v>2.0901986520264888</v>
      </c>
      <c r="U93" s="120" t="str">
        <f t="shared" si="56"/>
        <v/>
      </c>
      <c r="V93" s="126"/>
      <c r="W93" s="126"/>
      <c r="X93" s="126">
        <f t="shared" si="80"/>
        <v>2.1029020485511301</v>
      </c>
      <c r="Y93" s="120">
        <f t="shared" si="81"/>
        <v>1.871990817857125</v>
      </c>
      <c r="Z93" s="126">
        <f t="shared" si="58"/>
        <v>1.6356116935958709</v>
      </c>
      <c r="AA93" s="120" t="str">
        <f t="shared" si="59"/>
        <v/>
      </c>
      <c r="AB93" s="126">
        <f t="shared" si="60"/>
        <v>1.4883750382534182</v>
      </c>
      <c r="AC93" s="120"/>
      <c r="AD93" s="126"/>
      <c r="AE93" s="120"/>
      <c r="AF93" s="126"/>
      <c r="AG93" s="126"/>
      <c r="AH93" s="120"/>
      <c r="AI93" s="126">
        <f t="shared" si="65"/>
        <v>1.7124644135416527</v>
      </c>
      <c r="AJ93" s="120">
        <f t="shared" si="66"/>
        <v>1.7484291755965589</v>
      </c>
      <c r="AK93" s="126"/>
      <c r="AL93" s="119"/>
      <c r="AM93" s="119"/>
      <c r="AN93" s="126"/>
      <c r="AO93" s="121">
        <f t="shared" si="84"/>
        <v>1.9886963559848394</v>
      </c>
      <c r="AP93" s="126">
        <f t="shared" si="69"/>
        <v>1.2829840812670974</v>
      </c>
      <c r="AQ93" s="120"/>
      <c r="AR93" s="126">
        <f t="shared" si="71"/>
        <v>1.0550701456506557</v>
      </c>
      <c r="AS93" s="120">
        <f t="shared" si="72"/>
        <v>1.2695088010958711</v>
      </c>
      <c r="AT93" s="126"/>
      <c r="AU93" s="126">
        <f t="shared" si="74"/>
        <v>1.5430355342465303</v>
      </c>
      <c r="AV93" s="121"/>
      <c r="AW93" s="126">
        <f t="shared" si="85"/>
        <v>2.0540415269507162</v>
      </c>
    </row>
    <row r="94" spans="2:49">
      <c r="B94" s="3"/>
      <c r="J94" s="1">
        <f t="shared" si="48"/>
        <v>41362</v>
      </c>
      <c r="K94" s="119" t="str">
        <f t="shared" si="76"/>
        <v/>
      </c>
      <c r="L94" s="119" t="str">
        <f t="shared" si="77"/>
        <v/>
      </c>
      <c r="M94" s="126" t="str">
        <f t="shared" si="49"/>
        <v/>
      </c>
      <c r="N94" s="119" t="str">
        <f t="shared" si="50"/>
        <v/>
      </c>
      <c r="O94" s="126" t="str">
        <f t="shared" si="78"/>
        <v/>
      </c>
      <c r="P94" s="121" t="str">
        <f t="shared" si="51"/>
        <v/>
      </c>
      <c r="Q94" s="119" t="str">
        <f t="shared" si="52"/>
        <v/>
      </c>
      <c r="R94" s="126" t="str">
        <f t="shared" si="53"/>
        <v/>
      </c>
      <c r="S94" s="121" t="str">
        <f t="shared" si="54"/>
        <v/>
      </c>
      <c r="T94" s="121" t="str">
        <f t="shared" si="55"/>
        <v/>
      </c>
      <c r="U94" s="120" t="str">
        <f t="shared" si="56"/>
        <v/>
      </c>
      <c r="V94" s="126" t="str">
        <f t="shared" si="57"/>
        <v/>
      </c>
      <c r="W94" s="126" t="str">
        <f t="shared" si="79"/>
        <v/>
      </c>
      <c r="X94" s="126" t="str">
        <f t="shared" si="80"/>
        <v/>
      </c>
      <c r="Y94" s="120" t="str">
        <f t="shared" si="81"/>
        <v/>
      </c>
      <c r="Z94" s="126" t="str">
        <f t="shared" si="58"/>
        <v/>
      </c>
      <c r="AA94" s="120" t="str">
        <f t="shared" si="59"/>
        <v/>
      </c>
      <c r="AB94" s="126" t="str">
        <f t="shared" si="60"/>
        <v/>
      </c>
      <c r="AC94" s="120" t="str">
        <f t="shared" si="61"/>
        <v/>
      </c>
      <c r="AD94" s="126"/>
      <c r="AE94" s="120" t="str">
        <f t="shared" si="62"/>
        <v/>
      </c>
      <c r="AF94" s="126" t="str">
        <f t="shared" si="63"/>
        <v/>
      </c>
      <c r="AG94" s="126" t="str">
        <f t="shared" si="82"/>
        <v/>
      </c>
      <c r="AH94" s="120" t="str">
        <f t="shared" si="64"/>
        <v/>
      </c>
      <c r="AI94" s="126" t="str">
        <f t="shared" si="65"/>
        <v/>
      </c>
      <c r="AJ94" s="120" t="str">
        <f t="shared" si="66"/>
        <v/>
      </c>
      <c r="AK94" s="126"/>
      <c r="AL94" s="119" t="str">
        <f t="shared" si="67"/>
        <v/>
      </c>
      <c r="AM94" s="119" t="str">
        <f t="shared" si="83"/>
        <v/>
      </c>
      <c r="AN94" s="126" t="str">
        <f t="shared" si="68"/>
        <v/>
      </c>
      <c r="AO94" s="121" t="str">
        <f t="shared" si="84"/>
        <v/>
      </c>
      <c r="AP94" s="126" t="str">
        <f t="shared" si="69"/>
        <v/>
      </c>
      <c r="AQ94" s="120" t="str">
        <f t="shared" si="70"/>
        <v/>
      </c>
      <c r="AR94" s="126" t="str">
        <f t="shared" si="71"/>
        <v/>
      </c>
      <c r="AS94" s="120" t="str">
        <f t="shared" si="72"/>
        <v/>
      </c>
      <c r="AT94" s="126" t="str">
        <f t="shared" si="73"/>
        <v/>
      </c>
      <c r="AU94" s="126" t="str">
        <f t="shared" si="74"/>
        <v/>
      </c>
      <c r="AV94" s="121" t="str">
        <f t="shared" si="75"/>
        <v/>
      </c>
      <c r="AW94" s="126" t="str">
        <f t="shared" si="85"/>
        <v/>
      </c>
    </row>
    <row r="95" spans="2:49">
      <c r="B95" s="3"/>
      <c r="J95" s="1"/>
      <c r="K95" s="119" t="str">
        <f t="shared" si="76"/>
        <v/>
      </c>
      <c r="L95" s="119" t="str">
        <f t="shared" si="77"/>
        <v/>
      </c>
      <c r="M95" s="126" t="str">
        <f t="shared" si="49"/>
        <v/>
      </c>
      <c r="N95" s="119" t="str">
        <f t="shared" si="50"/>
        <v/>
      </c>
      <c r="O95" s="126" t="str">
        <f t="shared" si="78"/>
        <v/>
      </c>
      <c r="P95" s="121" t="str">
        <f t="shared" si="51"/>
        <v/>
      </c>
      <c r="Q95" s="119" t="str">
        <f t="shared" si="52"/>
        <v/>
      </c>
      <c r="R95" s="126" t="str">
        <f t="shared" si="53"/>
        <v/>
      </c>
      <c r="S95" s="121" t="str">
        <f t="shared" si="54"/>
        <v/>
      </c>
      <c r="T95" s="121" t="str">
        <f t="shared" si="55"/>
        <v/>
      </c>
      <c r="U95" s="120" t="str">
        <f t="shared" si="56"/>
        <v/>
      </c>
      <c r="V95" s="126" t="str">
        <f t="shared" si="57"/>
        <v/>
      </c>
      <c r="W95" s="126"/>
      <c r="X95" s="126" t="str">
        <f t="shared" si="80"/>
        <v/>
      </c>
      <c r="Y95" s="121"/>
      <c r="Z95" s="126" t="str">
        <f t="shared" si="58"/>
        <v/>
      </c>
      <c r="AA95" s="120" t="str">
        <f t="shared" si="59"/>
        <v/>
      </c>
      <c r="AB95" s="126" t="str">
        <f t="shared" si="60"/>
        <v/>
      </c>
      <c r="AC95" s="120" t="str">
        <f t="shared" si="61"/>
        <v/>
      </c>
      <c r="AD95" s="126"/>
      <c r="AE95" s="120" t="str">
        <f t="shared" si="62"/>
        <v/>
      </c>
      <c r="AF95" s="126" t="str">
        <f t="shared" si="63"/>
        <v/>
      </c>
      <c r="AG95" s="126" t="str">
        <f t="shared" si="82"/>
        <v/>
      </c>
      <c r="AH95" s="120" t="str">
        <f t="shared" si="64"/>
        <v/>
      </c>
      <c r="AI95" s="126" t="str">
        <f t="shared" si="65"/>
        <v/>
      </c>
      <c r="AJ95" s="120" t="str">
        <f t="shared" si="66"/>
        <v/>
      </c>
      <c r="AK95" s="126"/>
      <c r="AL95" s="119" t="str">
        <f t="shared" si="67"/>
        <v/>
      </c>
      <c r="AM95" s="119" t="str">
        <f t="shared" si="83"/>
        <v/>
      </c>
      <c r="AN95" s="126" t="str">
        <f t="shared" si="68"/>
        <v/>
      </c>
      <c r="AO95" s="121" t="str">
        <f t="shared" si="84"/>
        <v/>
      </c>
      <c r="AP95" s="126" t="str">
        <f t="shared" si="69"/>
        <v/>
      </c>
      <c r="AQ95" s="120" t="str">
        <f t="shared" si="70"/>
        <v/>
      </c>
      <c r="AR95" s="126" t="str">
        <f t="shared" si="71"/>
        <v/>
      </c>
      <c r="AS95" s="120" t="str">
        <f t="shared" si="72"/>
        <v/>
      </c>
      <c r="AT95" s="126" t="str">
        <f t="shared" si="73"/>
        <v/>
      </c>
      <c r="AU95" s="126" t="str">
        <f t="shared" si="74"/>
        <v/>
      </c>
      <c r="AV95" s="121" t="str">
        <f t="shared" si="75"/>
        <v/>
      </c>
      <c r="AW95" s="126" t="str">
        <f t="shared" si="85"/>
        <v/>
      </c>
    </row>
    <row r="96" spans="2:49">
      <c r="B96" s="3"/>
      <c r="J96" s="1"/>
      <c r="K96" s="122" t="str">
        <f t="shared" si="76"/>
        <v/>
      </c>
      <c r="L96" s="122" t="str">
        <f t="shared" si="77"/>
        <v/>
      </c>
      <c r="M96" s="127" t="str">
        <f t="shared" si="49"/>
        <v/>
      </c>
      <c r="N96" s="122" t="str">
        <f t="shared" si="50"/>
        <v/>
      </c>
      <c r="O96" s="127" t="str">
        <f t="shared" si="78"/>
        <v/>
      </c>
      <c r="P96" s="124" t="str">
        <f t="shared" si="51"/>
        <v/>
      </c>
      <c r="Q96" s="122" t="str">
        <f t="shared" si="52"/>
        <v/>
      </c>
      <c r="R96" s="127" t="str">
        <f t="shared" si="53"/>
        <v/>
      </c>
      <c r="S96" s="127" t="str">
        <f t="shared" si="54"/>
        <v/>
      </c>
      <c r="T96" s="124" t="str">
        <f t="shared" si="55"/>
        <v/>
      </c>
      <c r="U96" s="123" t="str">
        <f t="shared" si="56"/>
        <v/>
      </c>
      <c r="V96" s="127" t="str">
        <f t="shared" si="57"/>
        <v/>
      </c>
      <c r="W96" s="127"/>
      <c r="X96" s="123" t="str">
        <f t="shared" si="80"/>
        <v/>
      </c>
      <c r="Y96" s="127"/>
      <c r="Z96" s="127" t="str">
        <f t="shared" si="58"/>
        <v/>
      </c>
      <c r="AA96" s="127" t="str">
        <f t="shared" si="59"/>
        <v/>
      </c>
      <c r="AB96" s="127" t="str">
        <f t="shared" si="60"/>
        <v/>
      </c>
      <c r="AC96" s="123" t="str">
        <f t="shared" si="61"/>
        <v/>
      </c>
      <c r="AD96" s="127"/>
      <c r="AE96" s="123" t="str">
        <f t="shared" si="62"/>
        <v/>
      </c>
      <c r="AF96" s="127" t="str">
        <f t="shared" si="63"/>
        <v/>
      </c>
      <c r="AG96" s="127" t="str">
        <f t="shared" si="82"/>
        <v/>
      </c>
      <c r="AH96" s="124" t="str">
        <f t="shared" si="64"/>
        <v/>
      </c>
      <c r="AI96" s="127" t="str">
        <f t="shared" si="65"/>
        <v/>
      </c>
      <c r="AJ96" s="123" t="str">
        <f>IF(AJ60="","",AJ60-(F60+(G60-F60)/($G$9-$F$9)*($AI$9-$F$9)))</f>
        <v/>
      </c>
      <c r="AK96" s="127"/>
      <c r="AL96" s="122" t="str">
        <f t="shared" si="67"/>
        <v/>
      </c>
      <c r="AM96" s="122" t="str">
        <f t="shared" si="83"/>
        <v/>
      </c>
      <c r="AN96" s="127" t="str">
        <f t="shared" si="68"/>
        <v/>
      </c>
      <c r="AO96" s="124" t="str">
        <f t="shared" si="84"/>
        <v/>
      </c>
      <c r="AP96" s="127" t="str">
        <f t="shared" si="69"/>
        <v/>
      </c>
      <c r="AQ96" s="123" t="str">
        <f t="shared" si="70"/>
        <v/>
      </c>
      <c r="AR96" s="127" t="str">
        <f t="shared" si="71"/>
        <v/>
      </c>
      <c r="AS96" s="127" t="str">
        <f t="shared" si="72"/>
        <v/>
      </c>
      <c r="AT96" s="127" t="str">
        <f t="shared" si="73"/>
        <v/>
      </c>
      <c r="AU96" s="127" t="str">
        <f t="shared" si="74"/>
        <v/>
      </c>
      <c r="AV96" s="127" t="str">
        <f t="shared" si="75"/>
        <v/>
      </c>
      <c r="AW96" s="127" t="str">
        <f t="shared" si="85"/>
        <v/>
      </c>
    </row>
    <row r="98" spans="10:49">
      <c r="J98" s="24" t="s">
        <v>42</v>
      </c>
      <c r="K98" s="104">
        <f>AVERAGE(K74:K96)</f>
        <v>1.3953044871979774</v>
      </c>
      <c r="L98" s="134">
        <f>AVERAGE(L74:L96)</f>
        <v>1.4484028599178171</v>
      </c>
      <c r="M98" s="134">
        <f t="shared" ref="M98:AW98" si="86">AVERAGE(M74:M96)</f>
        <v>1.4702318046133627</v>
      </c>
      <c r="N98" s="134">
        <f t="shared" si="86"/>
        <v>1.5071849039955456</v>
      </c>
      <c r="O98" s="134">
        <f t="shared" si="86"/>
        <v>1.6497020594671943</v>
      </c>
      <c r="P98" s="134">
        <f t="shared" si="86"/>
        <v>1.2673362469465839</v>
      </c>
      <c r="Q98" s="134">
        <f t="shared" si="86"/>
        <v>1.6549980512206472</v>
      </c>
      <c r="R98" s="134">
        <f t="shared" si="86"/>
        <v>1.7363488593910925</v>
      </c>
      <c r="S98" s="134">
        <f t="shared" si="86"/>
        <v>1.953530673283983</v>
      </c>
      <c r="T98" s="134">
        <f t="shared" si="86"/>
        <v>1.987064480546584</v>
      </c>
      <c r="U98" s="134" t="e">
        <f>AVERAGE(U74:U96)</f>
        <v>#DIV/0!</v>
      </c>
      <c r="V98" s="134">
        <f t="shared" si="86"/>
        <v>1.7333720708052562</v>
      </c>
      <c r="W98" s="134">
        <f t="shared" si="86"/>
        <v>1.7845515432307602</v>
      </c>
      <c r="X98" s="134">
        <f t="shared" si="86"/>
        <v>2.0211665644093908</v>
      </c>
      <c r="Y98" s="134">
        <f t="shared" si="86"/>
        <v>1.993273228135334</v>
      </c>
      <c r="Z98" s="134">
        <f t="shared" si="86"/>
        <v>1.5785949294565065</v>
      </c>
      <c r="AA98" s="134">
        <f t="shared" si="86"/>
        <v>1.973061895405829</v>
      </c>
      <c r="AB98" s="134">
        <f>AVERAGE(AB74:AB96)</f>
        <v>1.4681369430154185</v>
      </c>
      <c r="AC98" s="134">
        <f t="shared" si="86"/>
        <v>2.1076212104194285</v>
      </c>
      <c r="AD98" s="134" t="e">
        <f t="shared" si="86"/>
        <v>#DIV/0!</v>
      </c>
      <c r="AE98" s="134">
        <f t="shared" si="86"/>
        <v>1.875612054615388</v>
      </c>
      <c r="AF98" s="134">
        <f>AVERAGE(AF74:AF96)</f>
        <v>2.0159986516894706</v>
      </c>
      <c r="AG98" s="134">
        <f>AVERAGE(AG74:AG96)</f>
        <v>2.2244457123183707</v>
      </c>
      <c r="AH98" s="134">
        <f t="shared" si="86"/>
        <v>1.4703283467906845</v>
      </c>
      <c r="AI98" s="134">
        <f t="shared" si="86"/>
        <v>1.6589471441922496</v>
      </c>
      <c r="AJ98" s="134">
        <f t="shared" si="86"/>
        <v>1.6714451461358564</v>
      </c>
      <c r="AK98" s="134" t="e">
        <f t="shared" si="86"/>
        <v>#DIV/0!</v>
      </c>
      <c r="AL98" s="134">
        <f t="shared" si="86"/>
        <v>1.6683559281169991</v>
      </c>
      <c r="AM98" s="134">
        <f t="shared" si="86"/>
        <v>1.6628192364064753</v>
      </c>
      <c r="AN98" s="134">
        <f t="shared" si="86"/>
        <v>1.6972386838777349</v>
      </c>
      <c r="AO98" s="134">
        <f t="shared" si="86"/>
        <v>1.9177579541174854</v>
      </c>
      <c r="AP98" s="134">
        <f>AVERAGE(AP74:AP96)</f>
        <v>1.2534758322270581</v>
      </c>
      <c r="AQ98" s="134">
        <f t="shared" si="86"/>
        <v>1.78124746140162</v>
      </c>
      <c r="AR98" s="134">
        <f t="shared" si="86"/>
        <v>1.0837602487280864</v>
      </c>
      <c r="AS98" s="134">
        <f t="shared" si="86"/>
        <v>1.2787063201315061</v>
      </c>
      <c r="AT98" s="134">
        <f t="shared" si="86"/>
        <v>1.4099242493384647</v>
      </c>
      <c r="AU98" s="134">
        <f>AVERAGE(AU74:AU96)</f>
        <v>1.5010673431095927</v>
      </c>
      <c r="AV98" s="134">
        <f t="shared" si="86"/>
        <v>1.7650598488700338</v>
      </c>
      <c r="AW98" s="135">
        <f t="shared" si="86"/>
        <v>2.0306965021428063</v>
      </c>
    </row>
    <row r="99" spans="10:49">
      <c r="AI99" s="2"/>
      <c r="AJ99" s="2"/>
    </row>
    <row r="100" spans="10:49">
      <c r="K100" s="148" t="s">
        <v>1</v>
      </c>
      <c r="L100" s="149"/>
      <c r="M100" s="149"/>
      <c r="N100" s="149"/>
      <c r="O100" s="149"/>
      <c r="P100" s="148" t="s">
        <v>2</v>
      </c>
      <c r="Q100" s="149"/>
      <c r="R100" s="149"/>
      <c r="S100" s="149"/>
      <c r="T100" s="151"/>
      <c r="U100" s="149" t="s">
        <v>3</v>
      </c>
      <c r="V100" s="149"/>
      <c r="W100" s="149"/>
      <c r="X100" s="149"/>
      <c r="Y100" s="149"/>
      <c r="Z100" s="152" t="s">
        <v>4</v>
      </c>
      <c r="AA100" s="151" t="s">
        <v>5</v>
      </c>
      <c r="AB100" s="148" t="s">
        <v>6</v>
      </c>
      <c r="AC100" s="151"/>
      <c r="AD100" s="148" t="s">
        <v>7</v>
      </c>
      <c r="AE100" s="149"/>
      <c r="AF100" s="149"/>
      <c r="AG100" s="151"/>
      <c r="AH100" s="148" t="s">
        <v>8</v>
      </c>
      <c r="AI100" s="150"/>
      <c r="AJ100" s="156"/>
      <c r="AK100" s="149" t="s">
        <v>9</v>
      </c>
      <c r="AL100" s="149"/>
      <c r="AM100" s="149"/>
      <c r="AN100" s="149"/>
      <c r="AO100" s="149"/>
      <c r="AP100" s="148" t="s">
        <v>10</v>
      </c>
      <c r="AQ100" s="151"/>
      <c r="AR100" s="148" t="s">
        <v>25</v>
      </c>
      <c r="AS100" s="149"/>
      <c r="AT100" s="151"/>
      <c r="AU100" s="149" t="s">
        <v>26</v>
      </c>
      <c r="AV100" s="22"/>
      <c r="AW100" s="152" t="s">
        <v>56</v>
      </c>
    </row>
    <row r="101" spans="10:49" s="23" customFormat="1">
      <c r="J101" s="26" t="s">
        <v>44</v>
      </c>
      <c r="K101" s="136">
        <f>N98+(O98-N98)/(O9-N9)*($C$3+1826-N9)</f>
        <v>1.5372457017189176</v>
      </c>
      <c r="L101" s="139"/>
      <c r="M101" s="13"/>
      <c r="N101" s="13"/>
      <c r="O101" s="13"/>
      <c r="P101" s="136">
        <f>R98+(S98-R98)/(S9-R9)*($C$3+1826-R9)</f>
        <v>1.8434183525799694</v>
      </c>
      <c r="Q101" s="138"/>
      <c r="R101" s="13"/>
      <c r="S101" s="13"/>
      <c r="T101" s="54"/>
      <c r="U101" s="136">
        <f>V98+(W98-V98)/(W9-V9)*($C$3+1826-V9)</f>
        <v>1.7647231533424792</v>
      </c>
      <c r="V101" s="13"/>
      <c r="W101" s="13"/>
      <c r="X101" s="13"/>
      <c r="Y101" s="13"/>
      <c r="Z101" s="153"/>
      <c r="AA101" s="54"/>
      <c r="AB101" s="136"/>
      <c r="AC101" s="54"/>
      <c r="AD101" s="136">
        <f>AF98+(AG98-AF98)/(AG9-AF9)*($C$3+1826-AF9)</f>
        <v>2.102076120922387</v>
      </c>
      <c r="AE101" s="13"/>
      <c r="AF101" s="168"/>
      <c r="AG101" s="168"/>
      <c r="AH101" s="136">
        <f>AH98+(AI98-AH98)/(AI9-AH9)*($C$3+1826-AH9)</f>
        <v>1.5476620537253263</v>
      </c>
      <c r="AI101" s="13"/>
      <c r="AJ101" s="54"/>
      <c r="AK101" s="137">
        <f>AN98+(AO98-AN98)/(AO9-AN9)*($C$3+1826-AN9)</f>
        <v>1.8216169308117405</v>
      </c>
      <c r="AL101" s="139"/>
      <c r="AM101" s="139"/>
      <c r="AN101" s="13"/>
      <c r="AO101" s="13"/>
      <c r="AP101" s="136"/>
      <c r="AQ101" s="54"/>
      <c r="AR101" s="136"/>
      <c r="AS101" s="13"/>
      <c r="AT101" s="54"/>
      <c r="AU101" s="137"/>
      <c r="AV101" s="13"/>
      <c r="AW101" s="172"/>
    </row>
    <row r="102" spans="10:49" s="23" customFormat="1">
      <c r="J102" s="26" t="s">
        <v>45</v>
      </c>
      <c r="K102" s="140">
        <f>M98+(N98-M98)/(N9-M9)*($C$3+(365*4+1)-M9)</f>
        <v>1.4852989909685981</v>
      </c>
      <c r="L102" s="142"/>
      <c r="M102" s="14"/>
      <c r="N102" s="14"/>
      <c r="O102" s="14"/>
      <c r="P102" s="140">
        <f>R98+(S98-R98)/(S9-R9)*($C$3+(365*4+1)-R9)</f>
        <v>1.7740038498909108</v>
      </c>
      <c r="Q102" s="142"/>
      <c r="R102" s="14"/>
      <c r="S102" s="14"/>
      <c r="T102" s="55"/>
      <c r="U102" s="141">
        <f>V98+(W98-V98)/(W9-V9)*($C$3+(365*4+1)-V9)</f>
        <v>1.7433740019878405</v>
      </c>
      <c r="V102" s="14"/>
      <c r="W102" s="14"/>
      <c r="X102" s="14"/>
      <c r="Y102" s="14"/>
      <c r="Z102" s="154"/>
      <c r="AA102" s="55"/>
      <c r="AB102" s="140">
        <f>AB98+(AC98-AB98)/(AC9-AB9)*($C$3+(365*4+1)-AB9)</f>
        <v>2.1004089818396841</v>
      </c>
      <c r="AC102" s="55"/>
      <c r="AD102" s="140">
        <f>AE98+(AF98-AE98)/(AF9-AE9)*($C$3+(365*4+1)-AE9)</f>
        <v>1.9852570610893066</v>
      </c>
      <c r="AE102" s="14"/>
      <c r="AF102" s="14"/>
      <c r="AG102" s="55"/>
      <c r="AH102" s="140">
        <f>AH98+(AI98-AH98)/(AI9-AH9)*($C$3+(365*4+1)-AH9)</f>
        <v>1.4788161926737549</v>
      </c>
      <c r="AI102" s="14"/>
      <c r="AJ102" s="55"/>
      <c r="AK102" s="141">
        <f>AN98+(AO98-AN98)/(AO9-AN9)*($C$3+(365*4+1)-AN9)</f>
        <v>1.7602682009051027</v>
      </c>
      <c r="AL102" s="142"/>
      <c r="AM102" s="142"/>
      <c r="AN102" s="14"/>
      <c r="AO102" s="14"/>
      <c r="AP102" s="140">
        <f>AP98+(AQ98-AP98)/(AQ9-AP9)*($C$3+(365*4+1)-AP9)</f>
        <v>1.7257214879155462</v>
      </c>
      <c r="AQ102" s="55"/>
      <c r="AR102" s="140"/>
      <c r="AS102" s="14"/>
      <c r="AT102" s="55"/>
      <c r="AU102" s="141"/>
      <c r="AV102" s="14"/>
      <c r="AW102" s="173"/>
    </row>
    <row r="103" spans="10:49" s="23" customFormat="1">
      <c r="J103" s="26" t="s">
        <v>46</v>
      </c>
      <c r="K103" s="143">
        <f>K98+(L98-K98)/(L9-K9)*($C$3+(365*3+1)-K9)</f>
        <v>1.4232913551297341</v>
      </c>
      <c r="L103" s="146"/>
      <c r="M103" s="144"/>
      <c r="N103" s="144"/>
      <c r="O103" s="144"/>
      <c r="P103" s="143">
        <f>Q98+(R98-Q98)/(R9-Q9)*($C$3+(365*3+1)-Q9)</f>
        <v>1.6625141584972645</v>
      </c>
      <c r="Q103" s="146"/>
      <c r="R103" s="144"/>
      <c r="S103" s="144"/>
      <c r="T103" s="147"/>
      <c r="U103" s="145"/>
      <c r="V103" s="144"/>
      <c r="W103" s="144"/>
      <c r="X103" s="144"/>
      <c r="Y103" s="144"/>
      <c r="Z103" s="155"/>
      <c r="AA103" s="147"/>
      <c r="AB103" s="143">
        <f>AB98+(AC98-AB98)/(AC9-AB9)*($C$3+(365*3+1)-AB9)</f>
        <v>1.8810370292057896</v>
      </c>
      <c r="AC103" s="147"/>
      <c r="AD103" s="143">
        <f>AE98+(AF98-AE98)/(AF9-AE9)*($C$3+(365*3+1)-AE9)</f>
        <v>1.9229199468167517</v>
      </c>
      <c r="AE103" s="144"/>
      <c r="AF103" s="144"/>
      <c r="AG103" s="144"/>
      <c r="AH103" s="143"/>
      <c r="AI103" s="144"/>
      <c r="AJ103" s="147"/>
      <c r="AK103" s="145">
        <f>AN98+(AO98-AN98)/(AO9-AN9)*($C$3+(365*3+1)-AN9)</f>
        <v>1.6989194709984647</v>
      </c>
      <c r="AL103" s="146"/>
      <c r="AM103" s="146"/>
      <c r="AN103" s="144"/>
      <c r="AO103" s="144"/>
      <c r="AP103" s="143">
        <f>AP98+(AQ98-AP98)/(AQ9-AP9)*($C$3+(365*3+1)-AP9)</f>
        <v>1.5250583164064682</v>
      </c>
      <c r="AQ103" s="147"/>
      <c r="AR103" s="143"/>
      <c r="AS103" s="144"/>
      <c r="AT103" s="147"/>
      <c r="AU103" s="145">
        <f>AU98+(AV98-AU98)/(AV9-AU9)*($C$3+(365*3+1)-AU9)</f>
        <v>1.6390223871595087</v>
      </c>
      <c r="AV103" s="144"/>
      <c r="AW103" s="174"/>
    </row>
    <row r="104" spans="10:49">
      <c r="K104" s="159" t="s">
        <v>47</v>
      </c>
      <c r="L104" s="159"/>
    </row>
    <row r="105" spans="10:49">
      <c r="K105" s="159" t="s">
        <v>48</v>
      </c>
      <c r="L105" s="159"/>
    </row>
    <row r="106" spans="10:49">
      <c r="K106" s="159"/>
      <c r="L106" s="159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</row>
    <row r="107" spans="10:49">
      <c r="Z107" s="203"/>
      <c r="AA107" s="202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</row>
    <row r="108" spans="10:49" ht="6" customHeight="1"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S108" s="15"/>
    </row>
    <row r="109" spans="10:49" ht="29.25" customHeight="1">
      <c r="K109" s="23" t="s">
        <v>43</v>
      </c>
      <c r="N109" s="15"/>
      <c r="O109" s="15"/>
      <c r="P109" s="15"/>
      <c r="Q109" s="35"/>
      <c r="Z109" s="203"/>
      <c r="AA109" s="224"/>
      <c r="AB109" s="202"/>
      <c r="AC109" s="202"/>
      <c r="AD109" s="202"/>
      <c r="AE109" s="202"/>
      <c r="AF109" s="202"/>
      <c r="AG109" s="202"/>
      <c r="AH109" s="202"/>
      <c r="AI109" s="202"/>
      <c r="AJ109" s="203"/>
      <c r="AK109" s="203"/>
      <c r="AL109" s="15"/>
      <c r="AM109" s="15"/>
    </row>
    <row r="110" spans="10:49">
      <c r="Z110" s="220"/>
      <c r="AA110" s="225"/>
      <c r="AB110" s="202"/>
      <c r="AC110" s="202"/>
      <c r="AD110" s="202"/>
      <c r="AE110" s="202"/>
      <c r="AF110" s="202"/>
      <c r="AG110" s="202"/>
      <c r="AH110" s="202"/>
      <c r="AI110" s="202"/>
      <c r="AJ110" s="203"/>
      <c r="AK110" s="203"/>
      <c r="AL110" s="15"/>
      <c r="AM110" s="15"/>
    </row>
    <row r="111" spans="10:49" ht="30">
      <c r="K111" s="21" t="s">
        <v>13</v>
      </c>
      <c r="L111" s="4" t="s">
        <v>14</v>
      </c>
      <c r="M111" s="4" t="s">
        <v>15</v>
      </c>
      <c r="N111" s="4" t="s">
        <v>11</v>
      </c>
      <c r="O111" s="5" t="s">
        <v>16</v>
      </c>
      <c r="P111" s="27"/>
      <c r="Q111" s="27"/>
      <c r="R111" s="27"/>
      <c r="S111" s="27"/>
      <c r="T111" s="27"/>
      <c r="U111" s="27"/>
      <c r="V111" s="22"/>
      <c r="Z111" s="220"/>
      <c r="AA111" s="217"/>
      <c r="AB111" s="217"/>
      <c r="AC111" s="205"/>
      <c r="AD111" s="206"/>
      <c r="AE111" s="207"/>
      <c r="AF111" s="207"/>
      <c r="AG111" s="204"/>
      <c r="AH111" s="204"/>
      <c r="AI111" s="204"/>
      <c r="AJ111" s="203"/>
      <c r="AK111" s="203"/>
      <c r="AL111" s="15"/>
      <c r="AM111" s="15"/>
    </row>
    <row r="112" spans="10:49" ht="30">
      <c r="K112" s="29" t="s">
        <v>8</v>
      </c>
      <c r="L112" s="61" t="s">
        <v>17</v>
      </c>
      <c r="M112" s="31">
        <v>5</v>
      </c>
      <c r="N112" s="30">
        <f>AH101</f>
        <v>1.5476620537253263</v>
      </c>
      <c r="O112" s="36" t="s">
        <v>52</v>
      </c>
      <c r="P112" s="169"/>
      <c r="Q112" s="37"/>
      <c r="R112" s="37"/>
      <c r="S112" s="37"/>
      <c r="T112" s="37"/>
      <c r="U112" s="37"/>
      <c r="V112" s="7"/>
      <c r="Z112" s="220"/>
      <c r="AA112" s="217"/>
      <c r="AB112" s="217"/>
      <c r="AC112" s="205"/>
      <c r="AD112" s="206"/>
      <c r="AE112" s="207"/>
      <c r="AF112" s="207"/>
      <c r="AG112" s="204"/>
      <c r="AH112" s="204"/>
      <c r="AI112" s="204"/>
      <c r="AJ112" s="203"/>
      <c r="AK112" s="203"/>
      <c r="AL112" s="15"/>
      <c r="AM112" s="15"/>
    </row>
    <row r="113" spans="1:39">
      <c r="K113" s="8" t="s">
        <v>9</v>
      </c>
      <c r="L113" s="62" t="s">
        <v>20</v>
      </c>
      <c r="M113" s="31">
        <v>5</v>
      </c>
      <c r="N113" s="9">
        <f>AK101</f>
        <v>1.8216169308117405</v>
      </c>
      <c r="O113" s="33" t="s">
        <v>53</v>
      </c>
      <c r="P113" s="34"/>
      <c r="Q113" s="34"/>
      <c r="R113" s="34"/>
      <c r="S113" s="34"/>
      <c r="T113" s="34"/>
      <c r="U113" s="34"/>
      <c r="V113" s="7"/>
      <c r="Z113" s="157"/>
      <c r="AA113" s="215"/>
      <c r="AB113" s="215"/>
      <c r="AC113" s="209"/>
      <c r="AD113" s="209"/>
      <c r="AE113" s="216"/>
      <c r="AF113" s="222"/>
      <c r="AG113" s="219"/>
      <c r="AH113" s="219"/>
      <c r="AI113" s="219"/>
      <c r="AJ113" s="203"/>
      <c r="AK113" s="203"/>
      <c r="AL113" s="15"/>
      <c r="AM113" s="15"/>
    </row>
    <row r="114" spans="1:39">
      <c r="K114" s="8" t="s">
        <v>10</v>
      </c>
      <c r="L114" s="62" t="s">
        <v>18</v>
      </c>
      <c r="M114" s="56">
        <f>($AQ$73-$C$3)/365</f>
        <v>4.279452054794521</v>
      </c>
      <c r="N114" s="57">
        <f>$AQ$98</f>
        <v>1.78124746140162</v>
      </c>
      <c r="O114" s="58" t="s">
        <v>28</v>
      </c>
      <c r="P114" s="170"/>
      <c r="Q114" s="59"/>
      <c r="R114" s="59"/>
      <c r="S114" s="59"/>
      <c r="T114" s="59"/>
      <c r="U114" s="59"/>
      <c r="V114" s="60"/>
      <c r="Z114" s="220"/>
      <c r="AA114" s="215"/>
      <c r="AB114" s="203"/>
      <c r="AC114" s="203"/>
      <c r="AD114" s="203"/>
      <c r="AE114" s="203"/>
      <c r="AF114" s="220"/>
      <c r="AG114" s="219"/>
      <c r="AH114" s="219"/>
      <c r="AI114" s="219"/>
      <c r="AJ114" s="203"/>
      <c r="AK114" s="203"/>
      <c r="AL114" s="15"/>
      <c r="AM114" s="15"/>
    </row>
    <row r="115" spans="1:39">
      <c r="K115" s="11" t="s">
        <v>19</v>
      </c>
      <c r="L115" s="62" t="s">
        <v>20</v>
      </c>
      <c r="M115" s="32">
        <v>5</v>
      </c>
      <c r="N115" s="12">
        <f>K101</f>
        <v>1.5372457017189176</v>
      </c>
      <c r="O115" s="33" t="s">
        <v>57</v>
      </c>
      <c r="P115" s="34"/>
      <c r="Q115" s="34"/>
      <c r="R115" s="34"/>
      <c r="S115" s="34"/>
      <c r="T115" s="34"/>
      <c r="U115" s="34"/>
      <c r="V115" s="7"/>
      <c r="Z115" s="220"/>
      <c r="AA115" s="203"/>
      <c r="AB115" s="203"/>
      <c r="AC115" s="203"/>
      <c r="AD115" s="203"/>
      <c r="AE115" s="203"/>
      <c r="AF115" s="220"/>
      <c r="AG115" s="219"/>
      <c r="AH115" s="219"/>
      <c r="AI115" s="219"/>
      <c r="AJ115" s="203"/>
      <c r="AK115" s="203"/>
      <c r="AL115" s="15"/>
      <c r="AM115" s="15"/>
    </row>
    <row r="116" spans="1:39">
      <c r="K116" s="8" t="s">
        <v>21</v>
      </c>
      <c r="L116" s="62" t="s">
        <v>22</v>
      </c>
      <c r="M116" s="10">
        <v>5</v>
      </c>
      <c r="N116" s="9">
        <f>P101</f>
        <v>1.8434183525799694</v>
      </c>
      <c r="O116" s="33" t="s">
        <v>58</v>
      </c>
      <c r="P116" s="34"/>
      <c r="Q116" s="34"/>
      <c r="R116" s="34"/>
      <c r="S116" s="34"/>
      <c r="T116" s="34"/>
      <c r="U116" s="34"/>
      <c r="V116" s="7"/>
      <c r="Z116" s="220"/>
      <c r="AA116" s="203"/>
      <c r="AB116" s="203"/>
      <c r="AC116" s="203"/>
      <c r="AD116" s="203"/>
      <c r="AE116" s="203"/>
      <c r="AF116" s="208"/>
      <c r="AG116" s="203"/>
      <c r="AH116" s="203"/>
      <c r="AI116" s="203"/>
      <c r="AJ116" s="203"/>
      <c r="AK116" s="203"/>
      <c r="AL116" s="15"/>
      <c r="AM116" s="15"/>
    </row>
    <row r="117" spans="1:39">
      <c r="K117" s="8" t="s">
        <v>3</v>
      </c>
      <c r="L117" s="62" t="s">
        <v>22</v>
      </c>
      <c r="M117" s="56">
        <v>5</v>
      </c>
      <c r="N117" s="9">
        <f>U101</f>
        <v>1.7647231533424792</v>
      </c>
      <c r="O117" s="33" t="s">
        <v>62</v>
      </c>
      <c r="P117" s="34"/>
      <c r="Q117" s="34"/>
      <c r="R117" s="34"/>
      <c r="S117" s="34"/>
      <c r="T117" s="34"/>
      <c r="U117" s="34"/>
      <c r="V117" s="7"/>
      <c r="Z117" s="220"/>
      <c r="AA117" s="203"/>
      <c r="AB117" s="203"/>
      <c r="AC117" s="203"/>
      <c r="AD117" s="203"/>
      <c r="AE117" s="203"/>
      <c r="AF117" s="208"/>
      <c r="AG117" s="203"/>
      <c r="AH117" s="203"/>
      <c r="AI117" s="203"/>
      <c r="AJ117" s="203"/>
      <c r="AK117" s="203"/>
      <c r="AL117" s="15"/>
      <c r="AM117" s="15"/>
    </row>
    <row r="118" spans="1:39">
      <c r="K118" s="8" t="s">
        <v>4</v>
      </c>
      <c r="L118" s="62" t="s">
        <v>22</v>
      </c>
      <c r="M118" s="10">
        <f>($Z$73-$C$3)/365</f>
        <v>1.5397260273972602</v>
      </c>
      <c r="N118" s="9">
        <f>$Z$98</f>
        <v>1.5785949294565065</v>
      </c>
      <c r="O118" s="33" t="s">
        <v>23</v>
      </c>
      <c r="P118" s="34"/>
      <c r="Q118" s="34"/>
      <c r="R118" s="34"/>
      <c r="S118" s="34"/>
      <c r="T118" s="34"/>
      <c r="U118" s="34"/>
      <c r="V118" s="7"/>
      <c r="Z118" s="220"/>
      <c r="AA118" s="217"/>
      <c r="AB118" s="217"/>
      <c r="AC118" s="205"/>
      <c r="AD118" s="206"/>
      <c r="AE118" s="207"/>
      <c r="AF118" s="207"/>
      <c r="AG118" s="204"/>
      <c r="AH118" s="204"/>
      <c r="AI118" s="204"/>
      <c r="AJ118" s="203"/>
      <c r="AK118" s="203"/>
      <c r="AL118" s="15"/>
      <c r="AM118" s="15"/>
    </row>
    <row r="119" spans="1:39">
      <c r="A119" s="41"/>
      <c r="B119" s="42"/>
      <c r="C119" s="42"/>
      <c r="D119" s="42"/>
      <c r="E119" s="43"/>
      <c r="F119" s="43"/>
      <c r="G119" s="43"/>
      <c r="H119" s="43"/>
      <c r="I119" s="43"/>
      <c r="K119" s="8" t="s">
        <v>5</v>
      </c>
      <c r="L119" s="166" t="s">
        <v>22</v>
      </c>
      <c r="M119" s="32">
        <f>($AA$73-$C$3)/365</f>
        <v>0.62465753424657533</v>
      </c>
      <c r="N119" s="12">
        <f>$AA$98</f>
        <v>1.973061895405829</v>
      </c>
      <c r="O119" s="33" t="s">
        <v>54</v>
      </c>
      <c r="P119" s="34"/>
      <c r="Q119" s="34"/>
      <c r="R119" s="34"/>
      <c r="S119" s="34"/>
      <c r="T119" s="34"/>
      <c r="U119" s="34"/>
      <c r="V119" s="7"/>
      <c r="Z119" s="220"/>
      <c r="AA119" s="203"/>
      <c r="AB119" s="203"/>
      <c r="AC119" s="203"/>
      <c r="AD119" s="203"/>
      <c r="AE119" s="203"/>
      <c r="AF119" s="208"/>
      <c r="AG119" s="203"/>
      <c r="AH119" s="203"/>
      <c r="AI119" s="203"/>
      <c r="AJ119" s="203"/>
      <c r="AK119" s="203"/>
      <c r="AL119" s="15"/>
      <c r="AM119" s="15"/>
    </row>
    <row r="120" spans="1:39">
      <c r="A120" s="44"/>
      <c r="B120" s="45"/>
      <c r="C120" s="46"/>
      <c r="D120" s="47"/>
      <c r="E120" s="48"/>
      <c r="F120" s="43"/>
      <c r="G120" s="43"/>
      <c r="H120" s="43"/>
      <c r="I120" s="43"/>
      <c r="K120" s="8" t="s">
        <v>6</v>
      </c>
      <c r="L120" s="63" t="s">
        <v>24</v>
      </c>
      <c r="M120" s="10">
        <f>($AC$73-$C$3)/365</f>
        <v>4.0356164383561648</v>
      </c>
      <c r="N120" s="9">
        <f>AC98</f>
        <v>2.1076212104194285</v>
      </c>
      <c r="O120" s="33" t="s">
        <v>33</v>
      </c>
      <c r="P120" s="34"/>
      <c r="Q120" s="34"/>
      <c r="R120" s="34"/>
      <c r="S120" s="34"/>
      <c r="T120" s="34"/>
      <c r="U120" s="34"/>
      <c r="V120" s="7"/>
      <c r="Z120" s="220"/>
      <c r="AA120" s="214"/>
      <c r="AB120" s="203"/>
      <c r="AC120" s="212"/>
      <c r="AD120" s="212"/>
      <c r="AE120" s="210"/>
      <c r="AF120" s="213"/>
      <c r="AG120" s="211"/>
      <c r="AH120" s="211"/>
      <c r="AI120" s="211"/>
      <c r="AJ120" s="203"/>
      <c r="AK120" s="203"/>
      <c r="AL120" s="15"/>
      <c r="AM120" s="15"/>
    </row>
    <row r="121" spans="1:39">
      <c r="A121" s="35"/>
      <c r="B121" s="20"/>
      <c r="C121" s="49"/>
      <c r="D121" s="50"/>
      <c r="E121" s="51"/>
      <c r="F121" s="51"/>
      <c r="G121" s="51"/>
      <c r="H121" s="51"/>
      <c r="I121" s="51"/>
      <c r="K121" s="8" t="s">
        <v>7</v>
      </c>
      <c r="L121" s="62" t="s">
        <v>24</v>
      </c>
      <c r="M121" s="10">
        <v>5</v>
      </c>
      <c r="N121" s="9">
        <f>AD101</f>
        <v>2.102076120922387</v>
      </c>
      <c r="O121" s="34" t="s">
        <v>59</v>
      </c>
      <c r="P121" s="34"/>
      <c r="Q121" s="34"/>
      <c r="R121" s="34"/>
      <c r="S121" s="34"/>
      <c r="T121" s="34"/>
      <c r="U121" s="34"/>
      <c r="V121" s="7"/>
      <c r="Z121" s="203"/>
      <c r="AA121" s="214"/>
      <c r="AB121" s="203"/>
      <c r="AC121" s="212"/>
      <c r="AD121" s="214"/>
      <c r="AE121" s="210"/>
      <c r="AF121" s="214"/>
      <c r="AG121" s="211"/>
      <c r="AH121" s="211"/>
      <c r="AI121" s="211"/>
      <c r="AJ121" s="203"/>
      <c r="AK121" s="203"/>
      <c r="AL121" s="15"/>
      <c r="AM121" s="15"/>
    </row>
    <row r="122" spans="1:39">
      <c r="A122" s="35"/>
      <c r="B122" s="20"/>
      <c r="C122" s="49"/>
      <c r="D122" s="50"/>
      <c r="E122" s="52"/>
      <c r="F122" s="51"/>
      <c r="G122" s="51"/>
      <c r="H122" s="51"/>
      <c r="I122" s="51"/>
      <c r="K122" s="11" t="s">
        <v>25</v>
      </c>
      <c r="L122" s="62" t="s">
        <v>27</v>
      </c>
      <c r="M122" s="39">
        <f>($AT$73-$C$3)/365</f>
        <v>2.9260273972602739</v>
      </c>
      <c r="N122" s="9">
        <f>$AT$98</f>
        <v>1.4099242493384647</v>
      </c>
      <c r="O122" s="6" t="s">
        <v>55</v>
      </c>
      <c r="P122" s="6"/>
      <c r="Q122" s="6"/>
      <c r="R122" s="6"/>
      <c r="S122" s="6"/>
      <c r="T122" s="6"/>
      <c r="U122" s="6"/>
      <c r="V122" s="22"/>
      <c r="Z122" s="203"/>
      <c r="AA122" s="214"/>
      <c r="AB122" s="203"/>
      <c r="AC122" s="214"/>
      <c r="AD122" s="214"/>
      <c r="AE122" s="210"/>
      <c r="AF122" s="213"/>
      <c r="AG122" s="218"/>
      <c r="AH122" s="218"/>
      <c r="AI122" s="218"/>
      <c r="AJ122" s="220"/>
      <c r="AK122" s="203"/>
      <c r="AL122" s="15"/>
      <c r="AM122" s="15"/>
    </row>
    <row r="123" spans="1:39">
      <c r="A123" s="35"/>
      <c r="B123" s="20"/>
      <c r="C123" s="49"/>
      <c r="D123" s="50"/>
      <c r="E123" s="51"/>
      <c r="F123" s="51"/>
      <c r="G123" s="51"/>
      <c r="H123" s="51"/>
      <c r="I123" s="51"/>
      <c r="K123" s="38" t="s">
        <v>26</v>
      </c>
      <c r="L123" s="64" t="s">
        <v>22</v>
      </c>
      <c r="M123" s="39">
        <f>($AV$73-$C$3)/365</f>
        <v>3.9589041095890409</v>
      </c>
      <c r="N123" s="9">
        <f>$AV$98</f>
        <v>1.7650598488700338</v>
      </c>
      <c r="O123" s="40" t="s">
        <v>29</v>
      </c>
      <c r="P123" s="40"/>
      <c r="Q123" s="18"/>
      <c r="R123" s="18"/>
      <c r="S123" s="18"/>
      <c r="T123" s="18"/>
      <c r="U123" s="18"/>
      <c r="V123" s="19"/>
      <c r="Z123" s="203"/>
      <c r="AA123" s="214"/>
      <c r="AB123" s="203"/>
      <c r="AC123" s="212"/>
      <c r="AD123" s="214"/>
      <c r="AE123" s="210"/>
      <c r="AF123" s="214"/>
      <c r="AG123" s="211"/>
      <c r="AH123" s="211"/>
      <c r="AI123" s="211"/>
      <c r="AJ123" s="203"/>
      <c r="AK123" s="203"/>
      <c r="AL123" s="15"/>
      <c r="AM123" s="15"/>
    </row>
    <row r="124" spans="1:39">
      <c r="A124" s="35"/>
      <c r="B124" s="20"/>
      <c r="C124" s="49"/>
      <c r="D124" s="50"/>
      <c r="E124" s="51"/>
      <c r="F124" s="51"/>
      <c r="G124" s="51"/>
      <c r="H124" s="51"/>
      <c r="I124" s="51"/>
      <c r="K124" s="11" t="s">
        <v>56</v>
      </c>
      <c r="L124" s="64" t="s">
        <v>22</v>
      </c>
      <c r="M124" s="10">
        <f>($AW$73-$C$3)/365</f>
        <v>6.6849315068493151</v>
      </c>
      <c r="N124" s="9">
        <f>AW98</f>
        <v>2.0306965021428063</v>
      </c>
      <c r="O124" s="34" t="s">
        <v>60</v>
      </c>
      <c r="P124" s="6"/>
      <c r="Q124" s="6"/>
      <c r="R124" s="6"/>
      <c r="S124" s="6"/>
      <c r="T124" s="6"/>
      <c r="U124" s="6"/>
      <c r="V124" s="22"/>
      <c r="Z124" s="203"/>
      <c r="AA124" s="214"/>
      <c r="AB124" s="203"/>
      <c r="AC124" s="212"/>
      <c r="AD124" s="212"/>
      <c r="AE124" s="210"/>
      <c r="AF124" s="213"/>
      <c r="AG124" s="211"/>
      <c r="AH124" s="211"/>
      <c r="AI124" s="211"/>
      <c r="AJ124" s="203"/>
      <c r="AK124" s="203"/>
      <c r="AL124" s="15"/>
      <c r="AM124" s="15"/>
    </row>
    <row r="125" spans="1:39">
      <c r="A125" s="35"/>
      <c r="B125" s="20"/>
      <c r="C125" s="49"/>
      <c r="D125" s="50"/>
      <c r="E125" s="51"/>
      <c r="F125" s="51"/>
      <c r="G125" s="51"/>
      <c r="H125" s="51"/>
      <c r="I125" s="51"/>
      <c r="Z125" s="203"/>
      <c r="AA125" s="214"/>
      <c r="AB125" s="203"/>
      <c r="AC125" s="212"/>
      <c r="AD125" s="214"/>
      <c r="AE125" s="210"/>
      <c r="AF125" s="214"/>
      <c r="AG125" s="211"/>
      <c r="AH125" s="211"/>
      <c r="AI125" s="211"/>
      <c r="AJ125" s="203"/>
      <c r="AK125" s="203"/>
      <c r="AL125" s="15"/>
      <c r="AM125" s="15"/>
    </row>
    <row r="126" spans="1:39">
      <c r="A126" s="35"/>
      <c r="B126" s="20"/>
      <c r="C126" s="49"/>
      <c r="D126" s="50"/>
      <c r="E126" s="51"/>
      <c r="F126" s="51"/>
      <c r="G126" s="51"/>
      <c r="H126" s="51"/>
      <c r="I126" s="51"/>
      <c r="Z126" s="203"/>
      <c r="AA126" s="214"/>
      <c r="AB126" s="203"/>
      <c r="AC126" s="212"/>
      <c r="AD126" s="212"/>
      <c r="AE126" s="210"/>
      <c r="AF126" s="213"/>
      <c r="AG126" s="211"/>
      <c r="AH126" s="211"/>
      <c r="AI126" s="211"/>
      <c r="AJ126" s="203"/>
      <c r="AK126" s="203"/>
      <c r="AL126" s="15"/>
      <c r="AM126" s="15"/>
    </row>
    <row r="127" spans="1:39" ht="17.25" customHeight="1">
      <c r="A127" s="35"/>
      <c r="B127" s="20"/>
      <c r="C127" s="49"/>
      <c r="D127" s="50"/>
      <c r="E127" s="51"/>
      <c r="F127" s="51"/>
      <c r="G127" s="51"/>
      <c r="H127" s="51"/>
      <c r="I127" s="51"/>
      <c r="Z127" s="203"/>
      <c r="AA127" s="214"/>
      <c r="AB127" s="203"/>
      <c r="AC127" s="212"/>
      <c r="AD127" s="212"/>
      <c r="AE127" s="210"/>
      <c r="AF127" s="213"/>
      <c r="AG127" s="211"/>
      <c r="AH127" s="211"/>
      <c r="AI127" s="211"/>
      <c r="AJ127" s="203"/>
      <c r="AK127" s="203"/>
      <c r="AL127" s="15"/>
      <c r="AM127" s="15"/>
    </row>
    <row r="128" spans="1:39">
      <c r="A128" s="35"/>
      <c r="B128" s="20"/>
      <c r="C128" s="49"/>
      <c r="D128" s="50"/>
      <c r="E128" s="51"/>
      <c r="F128" s="51"/>
      <c r="G128" s="51"/>
      <c r="H128" s="51"/>
      <c r="I128" s="51"/>
      <c r="Z128" s="203"/>
      <c r="AA128" s="214"/>
      <c r="AB128" s="203"/>
      <c r="AC128" s="212"/>
      <c r="AD128" s="214"/>
      <c r="AE128" s="210"/>
      <c r="AF128" s="213"/>
      <c r="AG128" s="211"/>
      <c r="AH128" s="211"/>
      <c r="AI128" s="211"/>
      <c r="AJ128" s="203"/>
      <c r="AK128" s="203"/>
      <c r="AL128" s="15"/>
      <c r="AM128" s="15"/>
    </row>
    <row r="129" spans="1:39">
      <c r="A129" s="35"/>
      <c r="B129" s="20"/>
      <c r="C129" s="49"/>
      <c r="D129" s="50"/>
      <c r="E129" s="51"/>
      <c r="F129" s="51"/>
      <c r="G129" s="51"/>
      <c r="H129" s="51"/>
      <c r="I129" s="51"/>
      <c r="Z129" s="203"/>
      <c r="AA129" s="214"/>
      <c r="AB129" s="203"/>
      <c r="AC129" s="212"/>
      <c r="AD129" s="214"/>
      <c r="AE129" s="210"/>
      <c r="AF129" s="213"/>
      <c r="AG129" s="211"/>
      <c r="AH129" s="211"/>
      <c r="AI129" s="211"/>
      <c r="AJ129" s="203"/>
      <c r="AK129" s="203"/>
      <c r="AL129" s="15"/>
      <c r="AM129" s="15"/>
    </row>
    <row r="130" spans="1:39">
      <c r="A130" s="35"/>
      <c r="B130" s="53"/>
      <c r="C130" s="49"/>
      <c r="D130" s="50"/>
      <c r="E130" s="51"/>
      <c r="F130" s="51"/>
      <c r="G130" s="51"/>
      <c r="H130" s="51"/>
      <c r="I130" s="51"/>
      <c r="Z130" s="203"/>
      <c r="AA130" s="214"/>
      <c r="AB130" s="203"/>
      <c r="AC130" s="212"/>
      <c r="AD130" s="214"/>
      <c r="AE130" s="210"/>
      <c r="AF130" s="213"/>
      <c r="AG130" s="211"/>
      <c r="AH130" s="211"/>
      <c r="AI130" s="218"/>
      <c r="AJ130" s="203"/>
      <c r="AK130" s="203"/>
      <c r="AL130" s="15"/>
      <c r="AM130" s="15"/>
    </row>
    <row r="131" spans="1:39">
      <c r="A131" s="35"/>
      <c r="B131" s="53"/>
      <c r="C131" s="49"/>
      <c r="D131" s="50"/>
      <c r="E131" s="51"/>
      <c r="F131" s="51"/>
      <c r="G131" s="51"/>
      <c r="H131" s="51"/>
      <c r="I131" s="51"/>
      <c r="Z131" s="203"/>
      <c r="AA131" s="214"/>
      <c r="AB131" s="203"/>
      <c r="AC131" s="212"/>
      <c r="AD131" s="214"/>
      <c r="AE131" s="210"/>
      <c r="AF131" s="213"/>
      <c r="AG131" s="211"/>
      <c r="AH131" s="211"/>
      <c r="AI131" s="218"/>
      <c r="AJ131" s="203"/>
      <c r="AK131" s="203"/>
      <c r="AL131" s="15"/>
      <c r="AM131" s="15"/>
    </row>
    <row r="132" spans="1:39" ht="17.25" customHeight="1">
      <c r="A132" s="35"/>
      <c r="B132" s="53"/>
      <c r="C132" s="49"/>
      <c r="D132" s="50"/>
      <c r="E132" s="51"/>
      <c r="F132" s="51"/>
      <c r="G132" s="51"/>
      <c r="H132" s="51"/>
      <c r="I132" s="51"/>
      <c r="Z132" s="203"/>
      <c r="AA132" s="214"/>
      <c r="AB132" s="220"/>
      <c r="AC132" s="212"/>
      <c r="AD132" s="214"/>
      <c r="AE132" s="210"/>
      <c r="AF132" s="213"/>
      <c r="AG132" s="211"/>
      <c r="AH132" s="211"/>
      <c r="AI132" s="218"/>
      <c r="AJ132" s="203"/>
      <c r="AK132" s="203"/>
      <c r="AL132" s="15"/>
      <c r="AM132" s="15"/>
    </row>
    <row r="133" spans="1:39" ht="17.25" customHeight="1">
      <c r="A133" s="35"/>
      <c r="B133" s="53"/>
      <c r="C133" s="49"/>
      <c r="D133" s="50"/>
      <c r="E133" s="51"/>
      <c r="F133" s="51"/>
      <c r="G133" s="51"/>
      <c r="H133" s="51"/>
      <c r="I133" s="51"/>
      <c r="Z133" s="203"/>
      <c r="AA133" s="214"/>
      <c r="AB133" s="220"/>
      <c r="AC133" s="212"/>
      <c r="AD133" s="214"/>
      <c r="AE133" s="210"/>
      <c r="AF133" s="213"/>
      <c r="AG133" s="211"/>
      <c r="AH133" s="211"/>
      <c r="AI133" s="218"/>
      <c r="AJ133" s="203"/>
      <c r="AK133" s="203"/>
      <c r="AL133" s="15"/>
      <c r="AM133" s="15"/>
    </row>
    <row r="134" spans="1:39">
      <c r="A134" s="35"/>
      <c r="B134" s="20"/>
      <c r="C134" s="49"/>
      <c r="D134" s="50"/>
      <c r="E134" s="51"/>
      <c r="F134" s="51"/>
      <c r="G134" s="51"/>
      <c r="H134" s="51"/>
      <c r="I134" s="51"/>
      <c r="Z134" s="203"/>
      <c r="AA134" s="214"/>
      <c r="AB134" s="203"/>
      <c r="AC134" s="212"/>
      <c r="AD134" s="214"/>
      <c r="AE134" s="210"/>
      <c r="AF134" s="213"/>
      <c r="AG134" s="211"/>
      <c r="AH134" s="211"/>
      <c r="AI134" s="211"/>
      <c r="AJ134" s="203"/>
      <c r="AK134" s="203"/>
      <c r="AL134" s="15"/>
      <c r="AM134" s="15"/>
    </row>
    <row r="135" spans="1:39">
      <c r="A135" s="35"/>
      <c r="B135" s="20"/>
      <c r="C135" s="49"/>
      <c r="D135" s="50"/>
      <c r="E135" s="51"/>
      <c r="F135" s="51"/>
      <c r="G135" s="51"/>
      <c r="H135" s="51"/>
      <c r="I135" s="51"/>
      <c r="Z135" s="203"/>
      <c r="AA135" s="214"/>
      <c r="AB135" s="203"/>
      <c r="AC135" s="212"/>
      <c r="AD135" s="214"/>
      <c r="AE135" s="210"/>
      <c r="AF135" s="213"/>
      <c r="AG135" s="211"/>
      <c r="AH135" s="211"/>
      <c r="AI135" s="211"/>
      <c r="AJ135" s="203"/>
      <c r="AK135" s="203"/>
      <c r="AL135" s="15"/>
      <c r="AM135" s="15"/>
    </row>
    <row r="136" spans="1:39">
      <c r="A136" s="35"/>
      <c r="B136" s="35"/>
      <c r="C136" s="35"/>
      <c r="D136" s="35"/>
      <c r="E136" s="35"/>
      <c r="F136" s="35"/>
      <c r="G136" s="35"/>
      <c r="H136" s="35"/>
      <c r="I136" s="35"/>
      <c r="Z136" s="203"/>
      <c r="AA136" s="214"/>
      <c r="AB136" s="203"/>
      <c r="AC136" s="212"/>
      <c r="AD136" s="214"/>
      <c r="AE136" s="210"/>
      <c r="AF136" s="214"/>
      <c r="AG136" s="211"/>
      <c r="AH136" s="211"/>
      <c r="AI136" s="211"/>
      <c r="AJ136" s="203"/>
      <c r="AK136" s="203"/>
      <c r="AL136" s="15"/>
      <c r="AM136" s="15"/>
    </row>
    <row r="137" spans="1:39">
      <c r="A137" s="41"/>
      <c r="B137" s="42"/>
      <c r="C137" s="42"/>
      <c r="D137" s="42"/>
      <c r="E137" s="43"/>
      <c r="F137" s="43"/>
      <c r="G137" s="43"/>
      <c r="H137" s="43"/>
      <c r="I137" s="43"/>
      <c r="Z137" s="203"/>
      <c r="AA137" s="214"/>
      <c r="AB137" s="203"/>
      <c r="AC137" s="212"/>
      <c r="AD137" s="214"/>
      <c r="AE137" s="210"/>
      <c r="AF137" s="213"/>
      <c r="AG137" s="211"/>
      <c r="AH137" s="211"/>
      <c r="AI137" s="211"/>
      <c r="AJ137" s="203"/>
      <c r="AK137" s="203"/>
      <c r="AL137" s="15"/>
      <c r="AM137" s="15"/>
    </row>
    <row r="138" spans="1:39">
      <c r="A138" s="44"/>
      <c r="B138" s="45"/>
      <c r="C138" s="46"/>
      <c r="D138" s="47"/>
      <c r="E138" s="48"/>
      <c r="F138" s="43"/>
      <c r="G138" s="43"/>
      <c r="H138" s="43"/>
      <c r="I138" s="43"/>
      <c r="Z138" s="203"/>
      <c r="AA138" s="203"/>
      <c r="AB138" s="203"/>
      <c r="AC138" s="212"/>
      <c r="AD138" s="214"/>
      <c r="AE138" s="210"/>
      <c r="AF138" s="213"/>
      <c r="AG138" s="211"/>
      <c r="AH138" s="211"/>
      <c r="AI138" s="211"/>
      <c r="AJ138" s="203"/>
      <c r="AK138" s="203"/>
      <c r="AL138" s="15"/>
      <c r="AM138" s="15"/>
    </row>
    <row r="139" spans="1:39">
      <c r="A139" s="35"/>
      <c r="B139" s="20"/>
      <c r="C139" s="49"/>
      <c r="D139" s="50"/>
      <c r="E139" s="51"/>
      <c r="F139" s="51"/>
      <c r="G139" s="51"/>
      <c r="H139" s="51"/>
      <c r="I139" s="51"/>
      <c r="Z139" s="203"/>
      <c r="AA139" s="203"/>
      <c r="AB139" s="203"/>
      <c r="AC139" s="212"/>
      <c r="AD139" s="214"/>
      <c r="AE139" s="210"/>
      <c r="AF139" s="213"/>
      <c r="AG139" s="211"/>
      <c r="AH139" s="211"/>
      <c r="AI139" s="211"/>
      <c r="AJ139" s="203"/>
      <c r="AK139" s="203"/>
      <c r="AL139" s="15"/>
      <c r="AM139" s="15"/>
    </row>
    <row r="140" spans="1:39">
      <c r="A140" s="35"/>
      <c r="B140" s="20"/>
      <c r="C140" s="49"/>
      <c r="D140" s="50"/>
      <c r="E140" s="51"/>
      <c r="F140" s="51"/>
      <c r="G140" s="51"/>
      <c r="H140" s="51"/>
      <c r="I140" s="51"/>
      <c r="J140" s="35"/>
      <c r="K140" s="20"/>
      <c r="L140" s="20"/>
      <c r="M140" s="49"/>
      <c r="N140" s="50"/>
      <c r="O140" s="50"/>
      <c r="P140" s="35"/>
      <c r="Q140" s="35"/>
      <c r="R140" s="35"/>
      <c r="S140" s="35"/>
      <c r="T140" s="35"/>
      <c r="U140" s="35"/>
      <c r="V140" s="35"/>
      <c r="W140" s="35"/>
      <c r="Z140" s="203"/>
      <c r="AA140" s="203"/>
      <c r="AB140" s="221"/>
      <c r="AC140" s="210"/>
      <c r="AD140" s="210"/>
      <c r="AE140" s="210"/>
      <c r="AF140" s="213"/>
      <c r="AG140" s="211"/>
      <c r="AH140" s="211"/>
      <c r="AI140" s="211"/>
      <c r="AJ140" s="203"/>
      <c r="AK140" s="203"/>
      <c r="AL140" s="15"/>
      <c r="AM140" s="15"/>
    </row>
    <row r="141" spans="1:39">
      <c r="A141" s="35"/>
      <c r="B141" s="20"/>
      <c r="C141" s="49"/>
      <c r="D141" s="50"/>
      <c r="E141" s="51"/>
      <c r="F141" s="51"/>
      <c r="G141" s="51"/>
      <c r="H141" s="51"/>
      <c r="I141" s="51"/>
      <c r="J141" s="35"/>
      <c r="K141" s="20"/>
      <c r="L141" s="20"/>
      <c r="M141" s="49"/>
      <c r="N141" s="50"/>
      <c r="O141" s="50"/>
      <c r="P141" s="35"/>
      <c r="Q141" s="35"/>
      <c r="R141" s="35"/>
      <c r="S141" s="35"/>
      <c r="T141" s="35"/>
      <c r="U141" s="35"/>
      <c r="V141" s="35"/>
      <c r="W141" s="35"/>
      <c r="Z141" s="203"/>
      <c r="AA141" s="203"/>
      <c r="AB141" s="221"/>
      <c r="AC141" s="210"/>
      <c r="AD141" s="210"/>
      <c r="AE141" s="210"/>
      <c r="AF141" s="213"/>
      <c r="AG141" s="211"/>
      <c r="AH141" s="211"/>
      <c r="AI141" s="211"/>
      <c r="AJ141" s="203"/>
      <c r="AK141" s="203"/>
      <c r="AL141" s="15"/>
      <c r="AM141" s="15"/>
    </row>
    <row r="142" spans="1:39">
      <c r="A142" s="35"/>
      <c r="B142" s="20"/>
      <c r="C142" s="49"/>
      <c r="D142" s="50"/>
      <c r="E142" s="52"/>
      <c r="F142" s="51"/>
      <c r="G142" s="51"/>
      <c r="H142" s="51"/>
      <c r="I142" s="51"/>
      <c r="Z142" s="203"/>
      <c r="AA142" s="203"/>
      <c r="AB142" s="203"/>
      <c r="AC142" s="203"/>
      <c r="AD142" s="203"/>
      <c r="AE142" s="203"/>
      <c r="AF142" s="203"/>
      <c r="AG142" s="203"/>
      <c r="AH142" s="203"/>
      <c r="AI142" s="203"/>
      <c r="AJ142" s="203"/>
      <c r="AK142" s="203"/>
      <c r="AL142" s="15"/>
      <c r="AM142" s="15"/>
    </row>
    <row r="143" spans="1:39">
      <c r="A143" s="35"/>
      <c r="B143" s="20"/>
      <c r="C143" s="49"/>
      <c r="D143" s="50"/>
      <c r="E143" s="51"/>
      <c r="F143" s="51"/>
      <c r="G143" s="51"/>
      <c r="H143" s="51"/>
      <c r="I143" s="51"/>
      <c r="Z143" s="203"/>
      <c r="AA143" s="194"/>
      <c r="AB143" s="226"/>
      <c r="AC143" s="203"/>
      <c r="AD143" s="203"/>
      <c r="AE143" s="203"/>
      <c r="AF143" s="203"/>
      <c r="AG143" s="203"/>
      <c r="AH143" s="203"/>
      <c r="AI143" s="203"/>
      <c r="AJ143" s="203"/>
      <c r="AK143" s="203"/>
    </row>
    <row r="144" spans="1:39">
      <c r="A144" s="35"/>
      <c r="B144" s="20"/>
      <c r="C144" s="49"/>
      <c r="D144" s="50"/>
      <c r="E144" s="51"/>
      <c r="F144" s="51"/>
      <c r="G144" s="51"/>
      <c r="H144" s="51"/>
      <c r="I144" s="51"/>
      <c r="Z144" s="203"/>
      <c r="AA144" s="227"/>
      <c r="AB144" s="223"/>
      <c r="AC144" s="157"/>
      <c r="AD144" s="157"/>
      <c r="AE144" s="220"/>
      <c r="AF144" s="220"/>
      <c r="AG144" s="220"/>
      <c r="AH144" s="220"/>
      <c r="AI144" s="203"/>
      <c r="AJ144" s="203"/>
      <c r="AK144" s="203"/>
    </row>
    <row r="145" spans="1:39">
      <c r="A145" s="35"/>
      <c r="B145" s="20"/>
      <c r="C145" s="49"/>
      <c r="D145" s="50"/>
      <c r="E145" s="51"/>
      <c r="F145" s="51"/>
      <c r="G145" s="51"/>
      <c r="H145" s="51"/>
      <c r="I145" s="51"/>
      <c r="Z145" s="203"/>
      <c r="AA145" s="227"/>
      <c r="AB145" s="223"/>
      <c r="AC145" s="157"/>
      <c r="AD145" s="157"/>
      <c r="AE145" s="220"/>
      <c r="AF145" s="220"/>
      <c r="AG145" s="220"/>
      <c r="AH145" s="220"/>
      <c r="AI145" s="203"/>
      <c r="AJ145" s="203"/>
      <c r="AK145" s="203"/>
    </row>
    <row r="146" spans="1:39">
      <c r="A146" s="35"/>
      <c r="B146" s="20"/>
      <c r="C146" s="49"/>
      <c r="D146" s="50"/>
      <c r="E146" s="51"/>
      <c r="F146" s="51"/>
      <c r="G146" s="51"/>
      <c r="H146" s="51"/>
      <c r="I146" s="51"/>
      <c r="Z146" s="203"/>
      <c r="AA146" s="227"/>
      <c r="AB146" s="223"/>
      <c r="AC146" s="157"/>
      <c r="AD146" s="157"/>
      <c r="AE146" s="220"/>
      <c r="AF146" s="220"/>
      <c r="AG146" s="220"/>
      <c r="AH146" s="220"/>
      <c r="AI146" s="203"/>
      <c r="AJ146" s="203"/>
      <c r="AK146" s="203"/>
    </row>
    <row r="147" spans="1:39">
      <c r="A147" s="35"/>
      <c r="B147" s="20"/>
      <c r="C147" s="49"/>
      <c r="D147" s="50"/>
      <c r="E147" s="51"/>
      <c r="F147" s="51"/>
      <c r="G147" s="51"/>
      <c r="H147" s="51"/>
      <c r="I147" s="51"/>
      <c r="Z147" s="203"/>
      <c r="AA147" s="227"/>
      <c r="AB147" s="223"/>
      <c r="AC147" s="157"/>
      <c r="AD147" s="157"/>
      <c r="AE147" s="220"/>
      <c r="AF147" s="220"/>
      <c r="AG147" s="220"/>
      <c r="AH147" s="220"/>
      <c r="AI147" s="203"/>
      <c r="AJ147" s="203"/>
      <c r="AK147" s="203"/>
    </row>
    <row r="148" spans="1:39">
      <c r="A148" s="35"/>
      <c r="B148" s="20"/>
      <c r="C148" s="49"/>
      <c r="D148" s="50"/>
      <c r="E148" s="51"/>
      <c r="F148" s="51"/>
      <c r="G148" s="51"/>
      <c r="H148" s="51"/>
      <c r="I148" s="51"/>
      <c r="Z148" s="203"/>
      <c r="AA148" s="227"/>
      <c r="AB148" s="223"/>
      <c r="AC148" s="157"/>
      <c r="AD148" s="157"/>
      <c r="AE148" s="220"/>
      <c r="AF148" s="220"/>
      <c r="AG148" s="220"/>
      <c r="AH148" s="220"/>
      <c r="AI148" s="203"/>
      <c r="AJ148" s="203"/>
      <c r="AK148" s="203"/>
    </row>
    <row r="149" spans="1:39">
      <c r="A149" s="35"/>
      <c r="B149" s="53"/>
      <c r="C149" s="49"/>
      <c r="D149" s="50"/>
      <c r="E149" s="51"/>
      <c r="F149" s="51"/>
      <c r="G149" s="51"/>
      <c r="H149" s="51"/>
      <c r="I149" s="51"/>
      <c r="Z149" s="203"/>
      <c r="AA149" s="227"/>
      <c r="AB149" s="223"/>
      <c r="AC149" s="157"/>
      <c r="AD149" s="157"/>
      <c r="AE149" s="220"/>
      <c r="AF149" s="220"/>
      <c r="AG149" s="220"/>
      <c r="AH149" s="220"/>
      <c r="AI149" s="203"/>
      <c r="AJ149" s="203"/>
      <c r="AK149" s="203"/>
    </row>
    <row r="150" spans="1:39">
      <c r="A150" s="35"/>
      <c r="B150" s="53"/>
      <c r="C150" s="49"/>
      <c r="D150" s="50"/>
      <c r="E150" s="51"/>
      <c r="F150" s="51"/>
      <c r="G150" s="51"/>
      <c r="H150" s="51"/>
      <c r="I150" s="51"/>
      <c r="Z150" s="203"/>
      <c r="AA150" s="227"/>
      <c r="AB150" s="223"/>
      <c r="AC150" s="157"/>
      <c r="AD150" s="157"/>
      <c r="AE150" s="220"/>
      <c r="AF150" s="220"/>
      <c r="AG150" s="220"/>
      <c r="AH150" s="220"/>
      <c r="AI150" s="203"/>
      <c r="AJ150" s="203"/>
      <c r="AK150" s="203"/>
    </row>
    <row r="151" spans="1:39">
      <c r="A151" s="35"/>
      <c r="B151" s="20"/>
      <c r="C151" s="49"/>
      <c r="D151" s="50"/>
      <c r="E151" s="51"/>
      <c r="F151" s="51"/>
      <c r="G151" s="51"/>
      <c r="H151" s="51"/>
      <c r="I151" s="51"/>
      <c r="Z151" s="203"/>
      <c r="AA151" s="227"/>
      <c r="AB151" s="228"/>
      <c r="AC151" s="157"/>
      <c r="AD151" s="157"/>
      <c r="AE151" s="220"/>
      <c r="AF151" s="220"/>
      <c r="AG151" s="220"/>
      <c r="AH151" s="220"/>
      <c r="AI151" s="203"/>
      <c r="AJ151" s="203"/>
      <c r="AK151" s="203"/>
    </row>
    <row r="152" spans="1:39">
      <c r="Z152" s="203"/>
      <c r="AA152" s="227"/>
      <c r="AB152" s="223"/>
      <c r="AC152" s="229"/>
      <c r="AD152" s="229"/>
      <c r="AE152" s="197"/>
      <c r="AF152" s="197"/>
      <c r="AG152" s="197"/>
      <c r="AH152" s="197"/>
      <c r="AI152" s="197"/>
      <c r="AJ152" s="203"/>
      <c r="AK152" s="203"/>
    </row>
    <row r="153" spans="1:39">
      <c r="Z153" s="203"/>
      <c r="AA153" s="227"/>
      <c r="AB153" s="223"/>
      <c r="AC153" s="157"/>
      <c r="AD153" s="157"/>
      <c r="AE153" s="220"/>
      <c r="AF153" s="220"/>
      <c r="AG153" s="220"/>
      <c r="AH153" s="220"/>
      <c r="AI153" s="203"/>
      <c r="AJ153" s="203"/>
      <c r="AK153" s="203"/>
    </row>
    <row r="154" spans="1:39">
      <c r="Z154" s="203"/>
      <c r="AA154" s="227"/>
      <c r="AB154" s="223"/>
      <c r="AC154" s="157"/>
      <c r="AD154" s="157"/>
      <c r="AE154" s="220"/>
      <c r="AF154" s="220"/>
      <c r="AG154" s="220"/>
      <c r="AH154" s="220"/>
      <c r="AI154" s="203"/>
      <c r="AJ154" s="203"/>
      <c r="AK154" s="203"/>
    </row>
    <row r="155" spans="1:39">
      <c r="J155" s="15"/>
      <c r="K155" s="15"/>
      <c r="L155" s="15"/>
      <c r="M155" s="15"/>
      <c r="Z155" s="203"/>
      <c r="AA155" s="227"/>
      <c r="AB155" s="223"/>
      <c r="AC155" s="157"/>
      <c r="AD155" s="157"/>
      <c r="AE155" s="203"/>
      <c r="AF155" s="203"/>
      <c r="AG155" s="203"/>
      <c r="AH155" s="203"/>
      <c r="AI155" s="203"/>
      <c r="AJ155" s="203"/>
      <c r="AK155" s="203"/>
    </row>
    <row r="156" spans="1:39">
      <c r="J156" s="15"/>
      <c r="K156" s="15"/>
      <c r="L156" s="15"/>
      <c r="M156" s="15"/>
      <c r="Z156" s="203"/>
      <c r="AA156" s="227"/>
      <c r="AB156" s="223"/>
      <c r="AC156" s="203"/>
      <c r="AD156" s="203"/>
      <c r="AE156" s="203"/>
      <c r="AF156" s="203"/>
      <c r="AG156" s="203"/>
      <c r="AH156" s="203"/>
      <c r="AI156" s="203"/>
      <c r="AJ156" s="203"/>
      <c r="AK156" s="203"/>
    </row>
    <row r="157" spans="1:39">
      <c r="J157" s="15"/>
      <c r="K157" s="15"/>
      <c r="L157" s="15"/>
      <c r="M157" s="15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3"/>
      <c r="AK157" s="203"/>
    </row>
    <row r="158" spans="1:39">
      <c r="J158" s="14"/>
      <c r="K158" s="15"/>
      <c r="L158" s="15"/>
      <c r="M158" s="15"/>
      <c r="Z158" s="203"/>
      <c r="AA158" s="202"/>
      <c r="AB158" s="203"/>
      <c r="AC158" s="203"/>
      <c r="AD158" s="203"/>
      <c r="AE158" s="203"/>
      <c r="AF158" s="203"/>
      <c r="AG158" s="203"/>
      <c r="AH158" s="203"/>
      <c r="AI158" s="203"/>
      <c r="AJ158" s="203"/>
      <c r="AK158" s="203"/>
    </row>
    <row r="159" spans="1:39"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Z159" s="220"/>
      <c r="AA159" s="225"/>
      <c r="AB159" s="202"/>
      <c r="AC159" s="202"/>
      <c r="AD159" s="202"/>
      <c r="AE159" s="202"/>
      <c r="AF159" s="202"/>
      <c r="AG159" s="202"/>
      <c r="AH159" s="202"/>
      <c r="AI159" s="202"/>
      <c r="AJ159" s="203"/>
      <c r="AK159" s="220"/>
    </row>
    <row r="160" spans="1:39">
      <c r="J160" s="175"/>
      <c r="K160" s="176"/>
      <c r="L160" s="176"/>
      <c r="M160" s="176"/>
      <c r="N160" s="177"/>
      <c r="O160" s="177"/>
      <c r="P160" s="177"/>
      <c r="Q160" s="177"/>
      <c r="R160" s="177"/>
      <c r="S160" s="177"/>
      <c r="T160" s="177"/>
      <c r="U160" s="15"/>
      <c r="V160" s="15"/>
      <c r="W160" s="15"/>
      <c r="Z160" s="220"/>
      <c r="AA160" s="225"/>
      <c r="AB160" s="202"/>
      <c r="AC160" s="202"/>
      <c r="AD160" s="202"/>
      <c r="AE160" s="202"/>
      <c r="AF160" s="202"/>
      <c r="AG160" s="202"/>
      <c r="AH160" s="202"/>
      <c r="AI160" s="202"/>
      <c r="AJ160" s="203"/>
      <c r="AK160" s="220"/>
      <c r="AL160" s="15"/>
      <c r="AM160" s="15"/>
    </row>
    <row r="161" spans="10:39">
      <c r="J161" s="178"/>
      <c r="K161" s="179"/>
      <c r="L161" s="180"/>
      <c r="M161" s="181"/>
      <c r="N161" s="182"/>
      <c r="O161" s="182"/>
      <c r="P161" s="43"/>
      <c r="Q161" s="43"/>
      <c r="R161" s="43"/>
      <c r="S161" s="43"/>
      <c r="T161" s="43"/>
      <c r="U161" s="35"/>
      <c r="V161" s="15"/>
      <c r="W161" s="15"/>
      <c r="X161" s="35"/>
      <c r="Y161" s="35"/>
      <c r="Z161" s="220"/>
      <c r="AA161" s="217"/>
      <c r="AB161" s="217"/>
      <c r="AC161" s="205"/>
      <c r="AD161" s="206"/>
      <c r="AE161" s="207"/>
      <c r="AF161" s="207"/>
      <c r="AG161" s="204"/>
      <c r="AH161" s="204"/>
      <c r="AI161" s="204"/>
      <c r="AJ161" s="203"/>
      <c r="AK161" s="220"/>
      <c r="AL161" s="15"/>
      <c r="AM161" s="15"/>
    </row>
    <row r="162" spans="10:39">
      <c r="J162" s="15"/>
      <c r="K162" s="183"/>
      <c r="L162" s="180"/>
      <c r="M162" s="184"/>
      <c r="N162" s="51"/>
      <c r="O162" s="51"/>
      <c r="P162" s="51"/>
      <c r="Q162" s="51"/>
      <c r="R162" s="51"/>
      <c r="S162" s="51"/>
      <c r="T162" s="51"/>
      <c r="U162" s="35"/>
      <c r="V162" s="15"/>
      <c r="W162" s="15"/>
      <c r="X162" s="35"/>
      <c r="Y162" s="35"/>
      <c r="Z162" s="220"/>
      <c r="AA162" s="217"/>
      <c r="AB162" s="217"/>
      <c r="AC162" s="205"/>
      <c r="AD162" s="206"/>
      <c r="AE162" s="207"/>
      <c r="AF162" s="207"/>
      <c r="AG162" s="204"/>
      <c r="AH162" s="204"/>
      <c r="AI162" s="204"/>
      <c r="AJ162" s="203"/>
      <c r="AK162" s="220"/>
      <c r="AL162" s="15"/>
      <c r="AM162" s="15"/>
    </row>
    <row r="163" spans="10:39">
      <c r="J163" s="15"/>
      <c r="K163" s="183"/>
      <c r="L163" s="185"/>
      <c r="M163" s="186"/>
      <c r="N163" s="187"/>
      <c r="O163" s="187"/>
      <c r="P163" s="188"/>
      <c r="Q163" s="188"/>
      <c r="R163" s="188"/>
      <c r="S163" s="188"/>
      <c r="T163" s="188"/>
      <c r="U163" s="157"/>
      <c r="V163" s="15"/>
      <c r="W163" s="15"/>
      <c r="X163" s="35"/>
      <c r="Y163" s="35"/>
      <c r="Z163" s="220"/>
      <c r="AA163" s="215"/>
      <c r="AB163" s="215"/>
      <c r="AC163" s="209"/>
      <c r="AD163" s="209"/>
      <c r="AE163" s="216"/>
      <c r="AF163" s="222"/>
      <c r="AG163" s="219"/>
      <c r="AH163" s="219"/>
      <c r="AI163" s="219"/>
      <c r="AJ163" s="203"/>
      <c r="AK163" s="220"/>
      <c r="AL163" s="15"/>
      <c r="AM163" s="15"/>
    </row>
    <row r="164" spans="10:39">
      <c r="J164" s="35"/>
      <c r="K164" s="183"/>
      <c r="L164" s="49"/>
      <c r="M164" s="50"/>
      <c r="N164" s="51"/>
      <c r="O164" s="51"/>
      <c r="P164" s="51"/>
      <c r="Q164" s="51"/>
      <c r="R164" s="51"/>
      <c r="S164" s="51"/>
      <c r="T164" s="51"/>
      <c r="U164" s="35"/>
      <c r="V164" s="15"/>
      <c r="W164" s="15"/>
      <c r="X164" s="157"/>
      <c r="Y164" s="157"/>
      <c r="Z164" s="220"/>
      <c r="AA164" s="215"/>
      <c r="AB164" s="203"/>
      <c r="AC164" s="203"/>
      <c r="AD164" s="203"/>
      <c r="AE164" s="203"/>
      <c r="AF164" s="220"/>
      <c r="AG164" s="219"/>
      <c r="AH164" s="219"/>
      <c r="AI164" s="219"/>
      <c r="AJ164" s="203"/>
      <c r="AK164" s="220"/>
      <c r="AL164" s="15"/>
      <c r="AM164" s="15"/>
    </row>
    <row r="165" spans="10:39">
      <c r="J165" s="15"/>
      <c r="K165" s="183"/>
      <c r="L165" s="17"/>
      <c r="M165" s="184"/>
      <c r="N165" s="51"/>
      <c r="O165" s="51"/>
      <c r="P165" s="51"/>
      <c r="Q165" s="51"/>
      <c r="R165" s="51"/>
      <c r="S165" s="51"/>
      <c r="T165" s="51"/>
      <c r="U165" s="35"/>
      <c r="V165" s="15"/>
      <c r="W165" s="15"/>
      <c r="X165" s="35"/>
      <c r="Y165" s="35"/>
      <c r="Z165" s="220"/>
      <c r="AA165" s="203"/>
      <c r="AB165" s="203"/>
      <c r="AC165" s="203"/>
      <c r="AD165" s="203"/>
      <c r="AE165" s="203"/>
      <c r="AF165" s="220"/>
      <c r="AG165" s="219"/>
      <c r="AH165" s="219"/>
      <c r="AI165" s="219"/>
      <c r="AJ165" s="203"/>
      <c r="AK165" s="220"/>
      <c r="AL165" s="15"/>
      <c r="AM165" s="15"/>
    </row>
    <row r="166" spans="10:39">
      <c r="J166" s="15"/>
      <c r="K166" s="183"/>
      <c r="L166" s="185"/>
      <c r="M166" s="184"/>
      <c r="N166" s="51"/>
      <c r="O166" s="51"/>
      <c r="P166" s="51"/>
      <c r="Q166" s="51"/>
      <c r="R166" s="51"/>
      <c r="S166" s="51"/>
      <c r="T166" s="51"/>
      <c r="U166" s="35"/>
      <c r="V166" s="15"/>
      <c r="W166" s="15"/>
      <c r="X166" s="35"/>
      <c r="Y166" s="35"/>
      <c r="Z166" s="220"/>
      <c r="AA166" s="203"/>
      <c r="AB166" s="203"/>
      <c r="AC166" s="203"/>
      <c r="AD166" s="203"/>
      <c r="AE166" s="203"/>
      <c r="AF166" s="208"/>
      <c r="AG166" s="203"/>
      <c r="AH166" s="203"/>
      <c r="AI166" s="203"/>
      <c r="AJ166" s="203"/>
      <c r="AK166" s="220"/>
      <c r="AL166" s="15"/>
      <c r="AM166" s="15"/>
    </row>
    <row r="167" spans="10:39">
      <c r="J167" s="15"/>
      <c r="K167" s="183"/>
      <c r="L167" s="17"/>
      <c r="M167" s="184"/>
      <c r="N167" s="51"/>
      <c r="O167" s="51"/>
      <c r="P167" s="51"/>
      <c r="Q167" s="51"/>
      <c r="R167" s="51"/>
      <c r="S167" s="51"/>
      <c r="T167" s="51"/>
      <c r="U167" s="35"/>
      <c r="V167" s="15"/>
      <c r="W167" s="15"/>
      <c r="X167" s="35"/>
      <c r="Y167" s="35"/>
      <c r="Z167" s="220"/>
      <c r="AA167" s="203"/>
      <c r="AB167" s="203"/>
      <c r="AC167" s="203"/>
      <c r="AD167" s="203"/>
      <c r="AE167" s="203"/>
      <c r="AF167" s="208"/>
      <c r="AG167" s="203"/>
      <c r="AH167" s="203"/>
      <c r="AI167" s="203"/>
      <c r="AJ167" s="203"/>
      <c r="AK167" s="220"/>
      <c r="AL167" s="15"/>
      <c r="AM167" s="15"/>
    </row>
    <row r="168" spans="10:39">
      <c r="J168" s="15"/>
      <c r="K168" s="20"/>
      <c r="L168" s="49"/>
      <c r="M168" s="50"/>
      <c r="N168" s="51"/>
      <c r="O168" s="51"/>
      <c r="P168" s="51"/>
      <c r="Q168" s="51"/>
      <c r="R168" s="51"/>
      <c r="S168" s="51"/>
      <c r="T168" s="51"/>
      <c r="U168" s="35"/>
      <c r="V168" s="15"/>
      <c r="W168" s="15"/>
      <c r="X168" s="35"/>
      <c r="Y168" s="35"/>
      <c r="Z168" s="220"/>
      <c r="AA168" s="217"/>
      <c r="AB168" s="217"/>
      <c r="AC168" s="205"/>
      <c r="AD168" s="206"/>
      <c r="AE168" s="207"/>
      <c r="AF168" s="207"/>
      <c r="AG168" s="204"/>
      <c r="AH168" s="204"/>
      <c r="AI168" s="204"/>
      <c r="AJ168" s="203"/>
      <c r="AK168" s="220"/>
      <c r="AL168" s="15"/>
      <c r="AM168" s="15"/>
    </row>
    <row r="169" spans="10:39">
      <c r="J169" s="15"/>
      <c r="K169" s="189"/>
      <c r="L169" s="17"/>
      <c r="M169" s="184"/>
      <c r="N169" s="51"/>
      <c r="O169" s="51"/>
      <c r="P169" s="51"/>
      <c r="Q169" s="51"/>
      <c r="R169" s="51"/>
      <c r="S169" s="51"/>
      <c r="T169" s="51"/>
      <c r="U169" s="35"/>
      <c r="V169" s="15"/>
      <c r="W169" s="15"/>
      <c r="X169" s="35"/>
      <c r="Y169" s="35"/>
      <c r="Z169" s="220"/>
      <c r="AA169" s="203"/>
      <c r="AB169" s="203"/>
      <c r="AC169" s="203"/>
      <c r="AD169" s="203"/>
      <c r="AE169" s="203"/>
      <c r="AF169" s="208"/>
      <c r="AG169" s="203"/>
      <c r="AH169" s="203"/>
      <c r="AI169" s="203"/>
      <c r="AJ169" s="203"/>
      <c r="AK169" s="220"/>
      <c r="AL169" s="15"/>
      <c r="AM169" s="15"/>
    </row>
    <row r="170" spans="10:39">
      <c r="J170" s="15"/>
      <c r="K170" s="183"/>
      <c r="L170" s="17"/>
      <c r="M170" s="184"/>
      <c r="N170" s="51"/>
      <c r="O170" s="51"/>
      <c r="P170" s="51"/>
      <c r="Q170" s="51"/>
      <c r="R170" s="51"/>
      <c r="S170" s="51"/>
      <c r="T170" s="51"/>
      <c r="U170" s="35"/>
      <c r="V170" s="15"/>
      <c r="W170" s="15"/>
      <c r="X170" s="35"/>
      <c r="Y170" s="35"/>
      <c r="Z170" s="220"/>
      <c r="AA170" s="214"/>
      <c r="AB170" s="203"/>
      <c r="AC170" s="212"/>
      <c r="AD170" s="212"/>
      <c r="AE170" s="210"/>
      <c r="AF170" s="213"/>
      <c r="AG170" s="211"/>
      <c r="AH170" s="211"/>
      <c r="AI170" s="211"/>
      <c r="AJ170" s="203"/>
      <c r="AK170" s="220"/>
      <c r="AL170" s="15"/>
      <c r="AM170" s="15"/>
    </row>
    <row r="171" spans="10:39">
      <c r="J171" s="35"/>
      <c r="K171" s="183"/>
      <c r="L171" s="17"/>
      <c r="M171" s="184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35"/>
      <c r="Y171" s="35"/>
      <c r="Z171" s="220"/>
      <c r="AA171" s="214"/>
      <c r="AB171" s="203"/>
      <c r="AC171" s="212"/>
      <c r="AD171" s="214"/>
      <c r="AE171" s="210"/>
      <c r="AF171" s="214"/>
      <c r="AG171" s="211"/>
      <c r="AH171" s="211"/>
      <c r="AI171" s="211"/>
      <c r="AJ171" s="203"/>
      <c r="AK171" s="220"/>
      <c r="AL171" s="15"/>
      <c r="AM171" s="15"/>
    </row>
    <row r="172" spans="10:39">
      <c r="J172" s="35"/>
      <c r="K172" s="183"/>
      <c r="L172" s="17"/>
      <c r="M172" s="184"/>
      <c r="N172" s="190"/>
      <c r="O172" s="190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220"/>
      <c r="AA172" s="214"/>
      <c r="AB172" s="221"/>
      <c r="AC172" s="210"/>
      <c r="AD172" s="210"/>
      <c r="AE172" s="210"/>
      <c r="AF172" s="213"/>
      <c r="AG172" s="211"/>
      <c r="AH172" s="211"/>
      <c r="AI172" s="211"/>
      <c r="AJ172" s="203"/>
      <c r="AK172" s="220"/>
      <c r="AL172" s="15"/>
      <c r="AM172" s="15"/>
    </row>
    <row r="173" spans="10:39"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220"/>
      <c r="AA173" s="214"/>
      <c r="AB173" s="203"/>
      <c r="AC173" s="212"/>
      <c r="AD173" s="214"/>
      <c r="AE173" s="210"/>
      <c r="AF173" s="214"/>
      <c r="AG173" s="211"/>
      <c r="AH173" s="211"/>
      <c r="AI173" s="211"/>
      <c r="AJ173" s="203"/>
      <c r="AK173" s="220"/>
      <c r="AL173" s="15"/>
      <c r="AM173" s="15"/>
    </row>
    <row r="174" spans="10:39">
      <c r="J174" s="35"/>
      <c r="K174" s="35"/>
      <c r="L174" s="35"/>
      <c r="M174" s="35"/>
      <c r="N174" s="35"/>
      <c r="O174" s="35"/>
      <c r="P174" s="15"/>
      <c r="Q174" s="15"/>
      <c r="R174" s="15"/>
      <c r="S174" s="15"/>
      <c r="T174" s="15"/>
      <c r="U174" s="15"/>
      <c r="V174" s="15"/>
      <c r="W174" s="15"/>
      <c r="Z174" s="220"/>
      <c r="AA174" s="214"/>
      <c r="AB174" s="203"/>
      <c r="AC174" s="212"/>
      <c r="AD174" s="212"/>
      <c r="AE174" s="49"/>
      <c r="AF174" s="191"/>
      <c r="AG174" s="211"/>
      <c r="AH174" s="211"/>
      <c r="AI174" s="211"/>
      <c r="AJ174" s="203"/>
      <c r="AK174" s="220"/>
      <c r="AL174" s="15"/>
      <c r="AM174" s="15"/>
    </row>
    <row r="175" spans="10:39"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Z175" s="220"/>
      <c r="AA175" s="214"/>
      <c r="AB175" s="203"/>
      <c r="AC175" s="212"/>
      <c r="AD175" s="212"/>
      <c r="AE175" s="210"/>
      <c r="AF175" s="213"/>
      <c r="AG175" s="211"/>
      <c r="AH175" s="211"/>
      <c r="AI175" s="211"/>
      <c r="AJ175" s="203"/>
      <c r="AK175" s="220"/>
      <c r="AL175" s="15"/>
      <c r="AM175" s="15"/>
    </row>
    <row r="176" spans="10:39"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Z176" s="220"/>
      <c r="AA176" s="214"/>
      <c r="AB176" s="203"/>
      <c r="AC176" s="212"/>
      <c r="AD176" s="214"/>
      <c r="AE176" s="210"/>
      <c r="AF176" s="214"/>
      <c r="AG176" s="211"/>
      <c r="AH176" s="211"/>
      <c r="AI176" s="211"/>
      <c r="AJ176" s="203"/>
      <c r="AK176" s="220"/>
      <c r="AL176" s="15"/>
      <c r="AM176" s="15"/>
    </row>
    <row r="177" spans="10:39"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Z177" s="220"/>
      <c r="AA177" s="214"/>
      <c r="AB177" s="203"/>
      <c r="AC177" s="212"/>
      <c r="AD177" s="212"/>
      <c r="AE177" s="49"/>
      <c r="AF177" s="191"/>
      <c r="AG177" s="211"/>
      <c r="AH177" s="211"/>
      <c r="AI177" s="211"/>
      <c r="AJ177" s="203"/>
      <c r="AK177" s="220"/>
      <c r="AL177" s="15"/>
      <c r="AM177" s="15"/>
    </row>
    <row r="178" spans="10:39"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Z178" s="220"/>
      <c r="AA178" s="214"/>
      <c r="AB178" s="203"/>
      <c r="AC178" s="212"/>
      <c r="AD178" s="212"/>
      <c r="AE178" s="210"/>
      <c r="AF178" s="213"/>
      <c r="AG178" s="211"/>
      <c r="AH178" s="211"/>
      <c r="AI178" s="211"/>
      <c r="AJ178" s="203"/>
      <c r="AK178" s="220"/>
      <c r="AL178" s="15"/>
      <c r="AM178" s="15"/>
    </row>
    <row r="179" spans="10:39"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Z179" s="220"/>
      <c r="AA179" s="214"/>
      <c r="AB179" s="203"/>
      <c r="AC179" s="212"/>
      <c r="AD179" s="214"/>
      <c r="AE179" s="210"/>
      <c r="AF179" s="213"/>
      <c r="AG179" s="211"/>
      <c r="AH179" s="211"/>
      <c r="AI179" s="211"/>
      <c r="AJ179" s="203"/>
      <c r="AK179" s="220"/>
      <c r="AL179" s="15"/>
      <c r="AM179" s="15"/>
    </row>
    <row r="180" spans="10:39"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Z180" s="220"/>
      <c r="AA180" s="214"/>
      <c r="AB180" s="220"/>
      <c r="AC180" s="212"/>
      <c r="AD180" s="214"/>
      <c r="AE180" s="210"/>
      <c r="AF180" s="213"/>
      <c r="AG180" s="211"/>
      <c r="AH180" s="211"/>
      <c r="AI180" s="218"/>
      <c r="AJ180" s="203"/>
      <c r="AK180" s="220"/>
      <c r="AL180" s="15"/>
      <c r="AM180" s="15"/>
    </row>
    <row r="181" spans="10:39"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Z181" s="220"/>
      <c r="AA181" s="214"/>
      <c r="AB181" s="220"/>
      <c r="AC181" s="212"/>
      <c r="AD181" s="214"/>
      <c r="AE181" s="210"/>
      <c r="AF181" s="213"/>
      <c r="AG181" s="211"/>
      <c r="AH181" s="211"/>
      <c r="AI181" s="218"/>
      <c r="AJ181" s="203"/>
      <c r="AK181" s="220"/>
      <c r="AL181" s="15"/>
      <c r="AM181" s="15"/>
    </row>
    <row r="182" spans="10:39"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Z182" s="220"/>
      <c r="AA182" s="214"/>
      <c r="AB182" s="220"/>
      <c r="AC182" s="212"/>
      <c r="AD182" s="214"/>
      <c r="AE182" s="210"/>
      <c r="AF182" s="213"/>
      <c r="AG182" s="211"/>
      <c r="AH182" s="211"/>
      <c r="AI182" s="218"/>
      <c r="AJ182" s="203"/>
      <c r="AK182" s="220"/>
      <c r="AL182" s="15"/>
      <c r="AM182" s="15"/>
    </row>
    <row r="183" spans="10:39"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Z183" s="220"/>
      <c r="AA183" s="203"/>
      <c r="AB183" s="203"/>
      <c r="AC183" s="203"/>
      <c r="AD183" s="203"/>
      <c r="AE183" s="203"/>
      <c r="AF183" s="203"/>
      <c r="AG183" s="211"/>
      <c r="AH183" s="203"/>
      <c r="AI183" s="203"/>
      <c r="AJ183" s="203"/>
      <c r="AK183" s="203"/>
      <c r="AL183" s="15"/>
      <c r="AM183" s="15"/>
    </row>
    <row r="184" spans="10:39"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Z184" s="220"/>
      <c r="AA184" s="214"/>
      <c r="AB184" s="220"/>
      <c r="AC184" s="212"/>
      <c r="AD184" s="214"/>
      <c r="AE184" s="210"/>
      <c r="AF184" s="213"/>
      <c r="AG184" s="211"/>
      <c r="AH184" s="211"/>
      <c r="AI184" s="211"/>
      <c r="AJ184" s="203"/>
      <c r="AK184" s="220"/>
      <c r="AL184" s="15"/>
      <c r="AM184" s="15"/>
    </row>
    <row r="185" spans="10:39"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Z185" s="220"/>
      <c r="AA185" s="214"/>
      <c r="AB185" s="220"/>
      <c r="AC185" s="212"/>
      <c r="AD185" s="214"/>
      <c r="AE185" s="210"/>
      <c r="AF185" s="213"/>
      <c r="AG185" s="211"/>
      <c r="AH185" s="211"/>
      <c r="AI185" s="211"/>
      <c r="AJ185" s="203"/>
      <c r="AK185" s="220"/>
      <c r="AL185" s="15"/>
      <c r="AM185" s="15"/>
    </row>
    <row r="186" spans="10:39"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Z186" s="220"/>
      <c r="AA186" s="214"/>
      <c r="AB186" s="203"/>
      <c r="AC186" s="212"/>
      <c r="AD186" s="214"/>
      <c r="AE186" s="210"/>
      <c r="AF186" s="214"/>
      <c r="AG186" s="211"/>
      <c r="AH186" s="211"/>
      <c r="AI186" s="211"/>
      <c r="AJ186" s="203"/>
      <c r="AK186" s="220"/>
      <c r="AL186" s="15"/>
      <c r="AM186" s="15"/>
    </row>
    <row r="187" spans="10:39">
      <c r="J187" s="35"/>
      <c r="K187" s="20"/>
      <c r="L187" s="20"/>
      <c r="M187" s="49"/>
      <c r="N187" s="50"/>
      <c r="O187" s="50"/>
      <c r="P187" s="35"/>
      <c r="Q187" s="35"/>
      <c r="R187" s="35"/>
      <c r="S187" s="35"/>
      <c r="T187" s="35"/>
      <c r="U187" s="35"/>
      <c r="V187" s="35"/>
      <c r="W187" s="35"/>
      <c r="Z187" s="220"/>
      <c r="AA187" s="214"/>
      <c r="AB187" s="203"/>
      <c r="AC187" s="212"/>
      <c r="AD187" s="214"/>
      <c r="AE187" s="210"/>
      <c r="AF187" s="213"/>
      <c r="AG187" s="211"/>
      <c r="AH187" s="211"/>
      <c r="AI187" s="211"/>
      <c r="AJ187" s="203"/>
      <c r="AK187" s="220"/>
      <c r="AL187" s="15"/>
      <c r="AM187" s="15"/>
    </row>
    <row r="188" spans="10:39"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Z188" s="220"/>
      <c r="AA188" s="203"/>
      <c r="AB188" s="203"/>
      <c r="AC188" s="212"/>
      <c r="AD188" s="214"/>
      <c r="AE188" s="210"/>
      <c r="AF188" s="213"/>
      <c r="AG188" s="211"/>
      <c r="AH188" s="211"/>
      <c r="AI188" s="211"/>
      <c r="AJ188" s="203"/>
      <c r="AK188" s="220"/>
      <c r="AL188" s="15"/>
      <c r="AM188" s="15"/>
    </row>
    <row r="189" spans="10:39"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Z189" s="220"/>
      <c r="AA189" s="203"/>
      <c r="AB189" s="203"/>
      <c r="AC189" s="212"/>
      <c r="AD189" s="214"/>
      <c r="AE189" s="210"/>
      <c r="AF189" s="213"/>
      <c r="AG189" s="211"/>
      <c r="AH189" s="211"/>
      <c r="AI189" s="211"/>
      <c r="AJ189" s="203"/>
      <c r="AK189" s="220"/>
    </row>
    <row r="190" spans="10:39" s="201" customFormat="1"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Z190" s="220"/>
      <c r="AA190" s="203"/>
      <c r="AB190" s="203"/>
      <c r="AC190" s="212"/>
      <c r="AD190" s="212"/>
      <c r="AE190" s="49"/>
      <c r="AF190" s="191"/>
      <c r="AG190" s="211"/>
      <c r="AH190" s="211"/>
      <c r="AI190" s="211"/>
      <c r="AJ190" s="203"/>
      <c r="AK190" s="220"/>
    </row>
    <row r="191" spans="10:39"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Z191" s="220"/>
      <c r="AA191" s="203"/>
      <c r="AB191" s="221"/>
      <c r="AC191" s="210"/>
      <c r="AD191" s="210"/>
      <c r="AE191" s="210"/>
      <c r="AF191" s="213"/>
      <c r="AG191" s="211"/>
      <c r="AH191" s="211"/>
      <c r="AI191" s="211"/>
      <c r="AJ191" s="203"/>
      <c r="AK191" s="220"/>
    </row>
    <row r="192" spans="10:39"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Z192" s="220"/>
      <c r="AA192" s="203"/>
      <c r="AB192" s="203"/>
      <c r="AC192" s="212"/>
      <c r="AD192" s="212"/>
      <c r="AE192" s="210"/>
      <c r="AF192" s="213"/>
      <c r="AG192" s="211"/>
      <c r="AH192" s="203"/>
      <c r="AI192" s="203"/>
      <c r="AJ192" s="203"/>
      <c r="AK192" s="220"/>
    </row>
    <row r="193" spans="10:39"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Z193" s="220"/>
      <c r="AA193" s="194"/>
      <c r="AB193" s="226"/>
      <c r="AC193" s="203"/>
      <c r="AD193" s="203"/>
      <c r="AE193" s="203"/>
      <c r="AF193" s="203"/>
      <c r="AG193" s="203"/>
      <c r="AH193" s="203"/>
      <c r="AI193" s="203"/>
      <c r="AJ193" s="203"/>
      <c r="AK193" s="220"/>
    </row>
    <row r="194" spans="10:39"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Z194" s="220"/>
      <c r="AA194" s="227"/>
      <c r="AB194" s="223"/>
      <c r="AC194" s="157"/>
      <c r="AD194" s="157"/>
      <c r="AE194" s="157"/>
      <c r="AF194" s="220"/>
      <c r="AG194" s="220"/>
      <c r="AH194" s="220"/>
      <c r="AI194" s="203"/>
      <c r="AJ194" s="203"/>
      <c r="AK194" s="220"/>
    </row>
    <row r="195" spans="10:39"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Z195" s="220"/>
      <c r="AA195" s="227"/>
      <c r="AB195" s="223"/>
      <c r="AC195" s="157"/>
      <c r="AD195" s="157"/>
      <c r="AE195" s="157"/>
      <c r="AF195" s="220"/>
      <c r="AG195" s="220"/>
      <c r="AH195" s="220"/>
      <c r="AI195" s="203"/>
      <c r="AJ195" s="203"/>
      <c r="AK195" s="220"/>
    </row>
    <row r="196" spans="10:39"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Z196" s="220"/>
      <c r="AA196" s="203"/>
      <c r="AB196" s="226"/>
      <c r="AC196" s="203"/>
      <c r="AD196" s="203"/>
      <c r="AE196" s="203"/>
      <c r="AF196" s="203"/>
      <c r="AG196" s="220"/>
      <c r="AH196" s="220"/>
      <c r="AI196" s="203"/>
      <c r="AJ196" s="203"/>
      <c r="AK196" s="220"/>
    </row>
    <row r="197" spans="10:39"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Z197" s="220"/>
      <c r="AA197" s="227"/>
      <c r="AB197" s="223"/>
      <c r="AC197" s="157"/>
      <c r="AD197" s="157"/>
      <c r="AE197" s="157"/>
      <c r="AF197" s="220"/>
      <c r="AG197" s="220"/>
      <c r="AH197" s="220"/>
      <c r="AI197" s="203"/>
      <c r="AJ197" s="203"/>
      <c r="AK197" s="220"/>
    </row>
    <row r="198" spans="10:39"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Z198" s="220"/>
      <c r="AA198" s="227"/>
      <c r="AB198" s="223"/>
      <c r="AC198" s="157"/>
      <c r="AD198" s="157"/>
      <c r="AE198" s="157"/>
      <c r="AF198" s="220"/>
      <c r="AG198" s="220"/>
      <c r="AH198" s="220"/>
      <c r="AI198" s="203"/>
      <c r="AJ198" s="220"/>
      <c r="AK198" s="220"/>
    </row>
    <row r="199" spans="10:39"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Z199" s="220"/>
      <c r="AA199" s="227"/>
      <c r="AB199" s="223"/>
      <c r="AC199" s="157"/>
      <c r="AD199" s="157"/>
      <c r="AE199" s="157"/>
      <c r="AF199" s="220"/>
      <c r="AG199" s="220"/>
      <c r="AH199" s="220"/>
      <c r="AI199" s="203"/>
      <c r="AJ199" s="220"/>
      <c r="AK199" s="220"/>
    </row>
    <row r="200" spans="10:39"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Z200" s="220"/>
      <c r="AA200" s="227"/>
      <c r="AB200" s="223"/>
      <c r="AC200" s="157"/>
      <c r="AD200" s="157"/>
      <c r="AE200" s="157"/>
      <c r="AF200" s="220"/>
      <c r="AG200" s="220"/>
      <c r="AH200" s="220"/>
      <c r="AI200" s="203"/>
      <c r="AJ200" s="220"/>
      <c r="AK200" s="220"/>
    </row>
    <row r="201" spans="10:39"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Z201" s="220"/>
      <c r="AA201" s="203"/>
      <c r="AB201" s="228"/>
      <c r="AC201" s="157"/>
      <c r="AD201" s="157"/>
      <c r="AE201" s="157"/>
      <c r="AF201" s="220"/>
      <c r="AG201" s="197"/>
      <c r="AH201" s="197"/>
      <c r="AI201" s="197"/>
      <c r="AJ201" s="220"/>
      <c r="AK201" s="220"/>
    </row>
    <row r="202" spans="10:39"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Z202" s="220"/>
      <c r="AA202" s="227"/>
      <c r="AB202" s="223"/>
      <c r="AC202" s="229"/>
      <c r="AD202" s="229"/>
      <c r="AE202" s="229"/>
      <c r="AF202" s="197"/>
      <c r="AG202" s="220"/>
      <c r="AH202" s="220"/>
      <c r="AI202" s="203"/>
      <c r="AJ202" s="220"/>
      <c r="AK202" s="220"/>
    </row>
    <row r="203" spans="10:39"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Z203" s="220"/>
      <c r="AA203" s="227"/>
      <c r="AB203" s="223"/>
      <c r="AC203" s="157"/>
      <c r="AD203" s="157"/>
      <c r="AE203" s="157"/>
      <c r="AF203" s="220"/>
      <c r="AG203" s="220"/>
      <c r="AH203" s="220"/>
      <c r="AI203" s="203"/>
      <c r="AJ203" s="220"/>
      <c r="AK203" s="220"/>
    </row>
    <row r="204" spans="10:39"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Z204" s="220"/>
      <c r="AA204" s="227"/>
      <c r="AB204" s="223"/>
      <c r="AC204" s="157"/>
      <c r="AD204" s="157"/>
      <c r="AE204" s="157"/>
      <c r="AF204" s="220"/>
      <c r="AG204" s="203"/>
      <c r="AH204" s="203"/>
      <c r="AI204" s="203"/>
      <c r="AJ204" s="220"/>
      <c r="AK204" s="220"/>
    </row>
    <row r="205" spans="10:39">
      <c r="J205" s="14"/>
      <c r="K205" s="15"/>
      <c r="L205" s="15"/>
      <c r="M205" s="15"/>
      <c r="N205" s="15"/>
      <c r="O205" s="15"/>
      <c r="P205" s="35"/>
      <c r="Q205" s="15"/>
      <c r="R205" s="15"/>
      <c r="S205" s="15"/>
      <c r="T205" s="15"/>
      <c r="U205" s="15"/>
      <c r="V205" s="15"/>
      <c r="W205" s="15"/>
      <c r="Z205" s="220"/>
      <c r="AA205" s="227"/>
      <c r="AB205" s="223"/>
      <c r="AC205" s="157"/>
      <c r="AD205" s="157"/>
      <c r="AE205" s="157"/>
      <c r="AF205" s="203"/>
      <c r="AG205" s="220"/>
      <c r="AH205" s="220"/>
      <c r="AI205" s="220"/>
      <c r="AJ205" s="220"/>
      <c r="AK205" s="220"/>
    </row>
    <row r="206" spans="10:39"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Z206" s="203"/>
      <c r="AA206" s="227"/>
      <c r="AB206" s="223"/>
      <c r="AC206" s="203"/>
      <c r="AD206" s="203"/>
      <c r="AE206" s="220"/>
      <c r="AF206" s="220"/>
      <c r="AG206" s="220"/>
      <c r="AH206" s="220"/>
      <c r="AI206" s="220"/>
      <c r="AJ206" s="220"/>
      <c r="AK206" s="220"/>
    </row>
    <row r="207" spans="10:39">
      <c r="J207" s="175"/>
      <c r="K207" s="176"/>
      <c r="L207" s="176"/>
      <c r="M207" s="176"/>
      <c r="N207" s="177"/>
      <c r="O207" s="177"/>
      <c r="P207" s="177"/>
      <c r="Q207" s="177"/>
      <c r="R207" s="177"/>
      <c r="S207" s="177"/>
      <c r="T207" s="177"/>
      <c r="U207" s="15"/>
      <c r="V207" s="15"/>
      <c r="W207" s="15"/>
      <c r="Z207" s="203"/>
      <c r="AA207" s="203"/>
      <c r="AB207" s="203"/>
      <c r="AC207" s="203"/>
      <c r="AD207" s="203"/>
      <c r="AE207" s="203"/>
      <c r="AF207" s="203"/>
      <c r="AG207" s="203"/>
      <c r="AH207" s="203"/>
      <c r="AI207" s="203"/>
      <c r="AJ207" s="203"/>
      <c r="AK207" s="220"/>
      <c r="AL207" s="15"/>
      <c r="AM207" s="15"/>
    </row>
    <row r="208" spans="10:39">
      <c r="J208" s="178"/>
      <c r="K208" s="179"/>
      <c r="L208" s="180"/>
      <c r="M208" s="181"/>
      <c r="N208" s="182"/>
      <c r="O208" s="182"/>
      <c r="P208" s="43"/>
      <c r="Q208" s="43"/>
      <c r="R208" s="43"/>
      <c r="S208" s="43"/>
      <c r="T208" s="43"/>
      <c r="U208" s="35"/>
      <c r="V208" s="15"/>
      <c r="W208" s="15"/>
      <c r="X208" s="35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20"/>
      <c r="AL208" s="15"/>
      <c r="AM208" s="15"/>
    </row>
    <row r="209" spans="10:39">
      <c r="J209" s="15"/>
      <c r="K209" s="183"/>
      <c r="L209" s="180"/>
      <c r="M209" s="184"/>
      <c r="N209" s="51"/>
      <c r="O209" s="51"/>
      <c r="P209" s="51"/>
      <c r="Q209" s="51"/>
      <c r="R209" s="51"/>
      <c r="S209" s="51"/>
      <c r="T209" s="51"/>
      <c r="U209" s="35"/>
      <c r="V209" s="15"/>
      <c r="W209" s="15"/>
      <c r="X209" s="35"/>
      <c r="Z209" s="203"/>
      <c r="AA209" s="203"/>
      <c r="AB209" s="203"/>
      <c r="AC209" s="203"/>
      <c r="AD209" s="203"/>
      <c r="AE209" s="203"/>
      <c r="AF209" s="203"/>
      <c r="AG209" s="203"/>
      <c r="AH209" s="203"/>
      <c r="AI209" s="203"/>
      <c r="AJ209" s="203"/>
      <c r="AK209" s="220"/>
      <c r="AL209" s="15"/>
      <c r="AM209" s="15"/>
    </row>
    <row r="210" spans="10:39">
      <c r="J210" s="15"/>
      <c r="K210" s="183"/>
      <c r="L210" s="185"/>
      <c r="M210" s="186"/>
      <c r="N210" s="187"/>
      <c r="O210" s="187"/>
      <c r="P210" s="188"/>
      <c r="Q210" s="188"/>
      <c r="R210" s="188"/>
      <c r="S210" s="188"/>
      <c r="T210" s="188"/>
      <c r="U210" s="157"/>
      <c r="V210" s="15"/>
      <c r="W210" s="15"/>
      <c r="X210" s="35"/>
      <c r="Z210" s="203"/>
      <c r="AA210" s="203"/>
      <c r="AB210" s="203"/>
      <c r="AC210" s="203"/>
      <c r="AD210" s="203"/>
      <c r="AE210" s="203"/>
      <c r="AF210" s="203"/>
      <c r="AG210" s="203"/>
      <c r="AH210" s="203"/>
      <c r="AI210" s="203"/>
      <c r="AJ210" s="203"/>
      <c r="AK210" s="220"/>
      <c r="AL210" s="15"/>
      <c r="AM210" s="15"/>
    </row>
    <row r="211" spans="10:39">
      <c r="J211" s="35"/>
      <c r="K211" s="183"/>
      <c r="L211" s="49"/>
      <c r="M211" s="50"/>
      <c r="N211" s="51"/>
      <c r="O211" s="51"/>
      <c r="P211" s="51"/>
      <c r="Q211" s="51"/>
      <c r="R211" s="51"/>
      <c r="S211" s="51"/>
      <c r="T211" s="51"/>
      <c r="U211" s="35"/>
      <c r="V211" s="15"/>
      <c r="W211" s="15"/>
      <c r="X211" s="157"/>
      <c r="Z211" s="203"/>
      <c r="AA211" s="203"/>
      <c r="AB211" s="203"/>
      <c r="AC211" s="203"/>
      <c r="AD211" s="203"/>
      <c r="AE211" s="203"/>
      <c r="AF211" s="203"/>
      <c r="AG211" s="203"/>
      <c r="AH211" s="203"/>
      <c r="AI211" s="203"/>
      <c r="AJ211" s="203"/>
      <c r="AK211" s="220"/>
      <c r="AL211" s="15"/>
      <c r="AM211" s="15"/>
    </row>
    <row r="212" spans="10:39">
      <c r="J212" s="15"/>
      <c r="K212" s="183"/>
      <c r="L212" s="17"/>
      <c r="M212" s="184"/>
      <c r="N212" s="51"/>
      <c r="O212" s="51"/>
      <c r="P212" s="51"/>
      <c r="Q212" s="51"/>
      <c r="R212" s="51"/>
      <c r="S212" s="51"/>
      <c r="T212" s="51"/>
      <c r="U212" s="35"/>
      <c r="V212" s="15"/>
      <c r="W212" s="15"/>
      <c r="X212" s="35"/>
      <c r="Z212" s="203"/>
      <c r="AA212" s="203"/>
      <c r="AB212" s="203"/>
      <c r="AC212" s="203"/>
      <c r="AD212" s="203"/>
      <c r="AE212" s="203"/>
      <c r="AF212" s="203"/>
      <c r="AG212" s="203"/>
      <c r="AH212" s="203"/>
      <c r="AI212" s="203"/>
      <c r="AJ212" s="203"/>
      <c r="AK212" s="220"/>
      <c r="AL212" s="15"/>
      <c r="AM212" s="15"/>
    </row>
    <row r="213" spans="10:39">
      <c r="J213" s="15"/>
      <c r="K213" s="183"/>
      <c r="L213" s="185"/>
      <c r="M213" s="184"/>
      <c r="N213" s="51"/>
      <c r="O213" s="51"/>
      <c r="P213" s="51"/>
      <c r="Q213" s="51"/>
      <c r="R213" s="51"/>
      <c r="S213" s="51"/>
      <c r="T213" s="51"/>
      <c r="U213" s="35"/>
      <c r="V213" s="15"/>
      <c r="W213" s="15"/>
      <c r="X213" s="35"/>
      <c r="Z213" s="203"/>
      <c r="AA213" s="203"/>
      <c r="AB213" s="203"/>
      <c r="AC213" s="203"/>
      <c r="AD213" s="203"/>
      <c r="AE213" s="203"/>
      <c r="AF213" s="203"/>
      <c r="AG213" s="203"/>
      <c r="AH213" s="203"/>
      <c r="AI213" s="203"/>
      <c r="AJ213" s="203"/>
      <c r="AK213" s="220"/>
      <c r="AL213" s="15"/>
      <c r="AM213" s="15"/>
    </row>
    <row r="214" spans="10:39">
      <c r="J214" s="15"/>
      <c r="K214" s="183"/>
      <c r="L214" s="17"/>
      <c r="M214" s="184"/>
      <c r="N214" s="51"/>
      <c r="O214" s="51"/>
      <c r="P214" s="51"/>
      <c r="Q214" s="51"/>
      <c r="R214" s="51"/>
      <c r="S214" s="51"/>
      <c r="T214" s="51"/>
      <c r="U214" s="35"/>
      <c r="V214" s="15"/>
      <c r="W214" s="15"/>
      <c r="X214" s="35"/>
      <c r="Z214" s="203"/>
      <c r="AA214" s="203"/>
      <c r="AB214" s="203"/>
      <c r="AC214" s="203"/>
      <c r="AD214" s="203"/>
      <c r="AE214" s="203"/>
      <c r="AF214" s="203"/>
      <c r="AG214" s="203"/>
      <c r="AH214" s="203"/>
      <c r="AI214" s="203"/>
      <c r="AJ214" s="203"/>
      <c r="AK214" s="220"/>
      <c r="AL214" s="15"/>
      <c r="AM214" s="15"/>
    </row>
    <row r="215" spans="10:39">
      <c r="J215" s="15"/>
      <c r="K215" s="20"/>
      <c r="L215" s="49"/>
      <c r="M215" s="50"/>
      <c r="N215" s="51"/>
      <c r="O215" s="51"/>
      <c r="P215" s="51"/>
      <c r="Q215" s="51"/>
      <c r="R215" s="51"/>
      <c r="S215" s="51"/>
      <c r="T215" s="51"/>
      <c r="U215" s="35"/>
      <c r="V215" s="15"/>
      <c r="W215" s="15"/>
      <c r="X215" s="35"/>
      <c r="Z215" s="203"/>
      <c r="AA215" s="203"/>
      <c r="AB215" s="203"/>
      <c r="AC215" s="203"/>
      <c r="AD215" s="203"/>
      <c r="AE215" s="203"/>
      <c r="AF215" s="203"/>
      <c r="AG215" s="203"/>
      <c r="AH215" s="203"/>
      <c r="AI215" s="203"/>
      <c r="AJ215" s="203"/>
      <c r="AK215" s="220"/>
      <c r="AL215" s="15"/>
      <c r="AM215" s="15"/>
    </row>
    <row r="216" spans="10:39">
      <c r="J216" s="15"/>
      <c r="K216" s="189"/>
      <c r="L216" s="17"/>
      <c r="M216" s="184"/>
      <c r="N216" s="51"/>
      <c r="O216" s="51"/>
      <c r="P216" s="51"/>
      <c r="Q216" s="51"/>
      <c r="R216" s="51"/>
      <c r="S216" s="51"/>
      <c r="T216" s="51"/>
      <c r="U216" s="35"/>
      <c r="V216" s="15"/>
      <c r="W216" s="15"/>
      <c r="X216" s="35"/>
      <c r="Z216" s="203"/>
      <c r="AA216" s="203"/>
      <c r="AB216" s="203"/>
      <c r="AC216" s="203"/>
      <c r="AD216" s="203"/>
      <c r="AE216" s="203"/>
      <c r="AF216" s="203"/>
      <c r="AG216" s="203"/>
      <c r="AH216" s="203"/>
      <c r="AI216" s="203"/>
      <c r="AJ216" s="203"/>
      <c r="AK216" s="220"/>
      <c r="AL216" s="15"/>
      <c r="AM216" s="15"/>
    </row>
    <row r="217" spans="10:39">
      <c r="J217" s="15"/>
      <c r="K217" s="183"/>
      <c r="L217" s="17"/>
      <c r="M217" s="184"/>
      <c r="N217" s="51"/>
      <c r="O217" s="51"/>
      <c r="P217" s="51"/>
      <c r="Q217" s="51"/>
      <c r="R217" s="51"/>
      <c r="S217" s="51"/>
      <c r="T217" s="51"/>
      <c r="U217" s="35"/>
      <c r="V217" s="15"/>
      <c r="W217" s="15"/>
      <c r="X217" s="35"/>
      <c r="Z217" s="203"/>
      <c r="AA217" s="203"/>
      <c r="AB217" s="203"/>
      <c r="AC217" s="203"/>
      <c r="AD217" s="203"/>
      <c r="AE217" s="203"/>
      <c r="AF217" s="203"/>
      <c r="AG217" s="203"/>
      <c r="AH217" s="203"/>
      <c r="AI217" s="203"/>
      <c r="AJ217" s="203"/>
      <c r="AK217" s="220"/>
      <c r="AL217" s="15"/>
      <c r="AM217" s="15"/>
    </row>
    <row r="218" spans="10:39">
      <c r="J218" s="35"/>
      <c r="K218" s="183"/>
      <c r="L218" s="17"/>
      <c r="M218" s="184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35"/>
      <c r="Z218" s="203"/>
      <c r="AA218" s="203"/>
      <c r="AB218" s="203"/>
      <c r="AC218" s="203"/>
      <c r="AD218" s="203"/>
      <c r="AE218" s="203"/>
      <c r="AF218" s="203"/>
      <c r="AG218" s="203"/>
      <c r="AH218" s="203"/>
      <c r="AI218" s="203"/>
      <c r="AJ218" s="203"/>
      <c r="AK218" s="220"/>
      <c r="AL218" s="15"/>
      <c r="AM218" s="15"/>
    </row>
    <row r="219" spans="10:39">
      <c r="J219" s="35"/>
      <c r="K219" s="183"/>
      <c r="L219" s="17"/>
      <c r="M219" s="184"/>
      <c r="N219" s="190"/>
      <c r="O219" s="190"/>
      <c r="P219" s="15"/>
      <c r="Q219" s="15"/>
      <c r="R219" s="15"/>
      <c r="S219" s="15"/>
      <c r="T219" s="15"/>
      <c r="U219" s="15"/>
      <c r="V219" s="15"/>
      <c r="W219" s="15"/>
      <c r="X219" s="15"/>
      <c r="Z219" s="203"/>
      <c r="AA219" s="203"/>
      <c r="AB219" s="203"/>
      <c r="AC219" s="203"/>
      <c r="AD219" s="203"/>
      <c r="AE219" s="203"/>
      <c r="AF219" s="203"/>
      <c r="AG219" s="203"/>
      <c r="AH219" s="203"/>
      <c r="AI219" s="203"/>
      <c r="AJ219" s="203"/>
      <c r="AK219" s="220"/>
      <c r="AL219" s="15"/>
      <c r="AM219" s="15"/>
    </row>
    <row r="220" spans="10:39"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Z220" s="203"/>
      <c r="AA220" s="203"/>
      <c r="AB220" s="203"/>
      <c r="AC220" s="203"/>
      <c r="AD220" s="203"/>
      <c r="AE220" s="203"/>
      <c r="AF220" s="203"/>
      <c r="AG220" s="203"/>
      <c r="AH220" s="203"/>
      <c r="AI220" s="203"/>
      <c r="AJ220" s="203"/>
      <c r="AK220" s="220"/>
      <c r="AL220" s="15"/>
      <c r="AM220" s="15"/>
    </row>
    <row r="221" spans="10:39">
      <c r="J221" s="35"/>
      <c r="K221" s="35"/>
      <c r="L221" s="35"/>
      <c r="M221" s="35"/>
      <c r="N221" s="35"/>
      <c r="O221" s="35"/>
      <c r="P221" s="15"/>
      <c r="Q221" s="15"/>
      <c r="R221" s="15"/>
      <c r="S221" s="15"/>
      <c r="T221" s="15"/>
      <c r="U221" s="15"/>
      <c r="V221" s="15"/>
      <c r="W221" s="15"/>
      <c r="Z221" s="203"/>
      <c r="AA221" s="203"/>
      <c r="AB221" s="203"/>
      <c r="AC221" s="203"/>
      <c r="AD221" s="203"/>
      <c r="AE221" s="203"/>
      <c r="AF221" s="203"/>
      <c r="AG221" s="203"/>
      <c r="AH221" s="203"/>
      <c r="AI221" s="203"/>
      <c r="AJ221" s="203"/>
      <c r="AK221" s="220"/>
      <c r="AL221" s="15"/>
      <c r="AM221" s="15"/>
    </row>
    <row r="222" spans="10:39"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Y222" s="35"/>
      <c r="Z222" s="220"/>
      <c r="AA222" s="220"/>
      <c r="AB222" s="220"/>
      <c r="AC222" s="220"/>
      <c r="AD222" s="220"/>
      <c r="AE222" s="203"/>
      <c r="AF222" s="203"/>
      <c r="AG222" s="203"/>
      <c r="AH222" s="203"/>
      <c r="AI222" s="203"/>
      <c r="AJ222" s="203"/>
      <c r="AK222" s="220"/>
      <c r="AL222" s="15"/>
      <c r="AM222" s="15"/>
    </row>
    <row r="223" spans="10:39"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Z223" s="220"/>
      <c r="AA223" s="212"/>
      <c r="AB223" s="220"/>
      <c r="AC223" s="212"/>
      <c r="AD223" s="212"/>
      <c r="AE223" s="49"/>
      <c r="AF223" s="212"/>
      <c r="AG223" s="218"/>
      <c r="AH223" s="218"/>
      <c r="AI223" s="218"/>
      <c r="AJ223" s="220"/>
      <c r="AK223" s="220"/>
      <c r="AL223" s="15"/>
      <c r="AM223" s="15"/>
    </row>
    <row r="224" spans="10:39"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Z224" s="220"/>
      <c r="AA224" s="212"/>
      <c r="AB224" s="220"/>
      <c r="AC224" s="212"/>
      <c r="AD224" s="212"/>
      <c r="AE224" s="49"/>
      <c r="AF224" s="191"/>
      <c r="AG224" s="218"/>
      <c r="AH224" s="218"/>
      <c r="AI224" s="218"/>
      <c r="AJ224" s="220"/>
      <c r="AK224" s="220"/>
      <c r="AL224" s="15"/>
      <c r="AM224" s="15"/>
    </row>
    <row r="225" spans="10:39"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Z225" s="220"/>
      <c r="AA225" s="212"/>
      <c r="AB225" s="220"/>
      <c r="AC225" s="212"/>
      <c r="AD225" s="212"/>
      <c r="AE225" s="49"/>
      <c r="AF225" s="191"/>
      <c r="AG225" s="218"/>
      <c r="AH225" s="218"/>
      <c r="AI225" s="218"/>
      <c r="AJ225" s="220"/>
      <c r="AK225" s="220"/>
      <c r="AL225" s="15"/>
      <c r="AM225" s="15"/>
    </row>
    <row r="226" spans="10:39"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Z226" s="220"/>
      <c r="AA226" s="212"/>
      <c r="AB226" s="220"/>
      <c r="AC226" s="212"/>
      <c r="AD226" s="212"/>
      <c r="AE226" s="49"/>
      <c r="AF226" s="191"/>
      <c r="AG226" s="218"/>
      <c r="AH226" s="218"/>
      <c r="AI226" s="218"/>
      <c r="AJ226" s="220"/>
      <c r="AK226" s="220"/>
      <c r="AL226" s="15"/>
      <c r="AM226" s="15"/>
    </row>
    <row r="227" spans="10:39"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Z227" s="220"/>
      <c r="AA227" s="212"/>
      <c r="AB227" s="220"/>
      <c r="AC227" s="212"/>
      <c r="AD227" s="212"/>
      <c r="AE227" s="49"/>
      <c r="AF227" s="191"/>
      <c r="AG227" s="218"/>
      <c r="AH227" s="218"/>
      <c r="AI227" s="218"/>
      <c r="AJ227" s="220"/>
      <c r="AK227" s="220"/>
      <c r="AL227" s="15"/>
      <c r="AM227" s="15"/>
    </row>
    <row r="228" spans="10:39"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Z228" s="220"/>
      <c r="AA228" s="212"/>
      <c r="AB228" s="220"/>
      <c r="AC228" s="212"/>
      <c r="AD228" s="212"/>
      <c r="AE228" s="49"/>
      <c r="AF228" s="191"/>
      <c r="AG228" s="218"/>
      <c r="AH228" s="218"/>
      <c r="AI228" s="218"/>
      <c r="AJ228" s="220"/>
      <c r="AK228" s="220"/>
      <c r="AL228" s="15"/>
      <c r="AM228" s="15"/>
    </row>
    <row r="229" spans="10:39"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Z229" s="220"/>
      <c r="AA229" s="212"/>
      <c r="AB229" s="220"/>
      <c r="AC229" s="212"/>
      <c r="AD229" s="212"/>
      <c r="AE229" s="49"/>
      <c r="AF229" s="212"/>
      <c r="AG229" s="218"/>
      <c r="AH229" s="218"/>
      <c r="AI229" s="218"/>
      <c r="AJ229" s="220"/>
      <c r="AK229" s="220"/>
      <c r="AL229" s="15"/>
      <c r="AM229" s="15"/>
    </row>
    <row r="230" spans="10:39"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Z230" s="220"/>
      <c r="AA230" s="212"/>
      <c r="AB230" s="220"/>
      <c r="AC230" s="212"/>
      <c r="AD230" s="212"/>
      <c r="AE230" s="49"/>
      <c r="AF230" s="191"/>
      <c r="AG230" s="218"/>
      <c r="AH230" s="218"/>
      <c r="AI230" s="218"/>
      <c r="AJ230" s="220"/>
      <c r="AK230" s="220"/>
      <c r="AL230" s="15"/>
      <c r="AM230" s="15"/>
    </row>
    <row r="231" spans="10:39"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Z231" s="220"/>
      <c r="AA231" s="220"/>
      <c r="AB231" s="220"/>
      <c r="AC231" s="212"/>
      <c r="AD231" s="212"/>
      <c r="AE231" s="49"/>
      <c r="AF231" s="191"/>
      <c r="AG231" s="218"/>
      <c r="AH231" s="218"/>
      <c r="AI231" s="218"/>
      <c r="AJ231" s="220"/>
      <c r="AK231" s="220"/>
      <c r="AL231" s="15"/>
      <c r="AM231" s="15"/>
    </row>
    <row r="232" spans="10:39"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Z232" s="220"/>
      <c r="AA232" s="220"/>
      <c r="AB232" s="220"/>
      <c r="AC232" s="212"/>
      <c r="AD232" s="212"/>
      <c r="AE232" s="49"/>
      <c r="AF232" s="191"/>
      <c r="AG232" s="218"/>
      <c r="AH232" s="218"/>
      <c r="AI232" s="218"/>
      <c r="AJ232" s="220"/>
      <c r="AK232" s="220"/>
      <c r="AL232" s="15"/>
      <c r="AM232" s="15"/>
    </row>
    <row r="233" spans="10:39">
      <c r="J233" s="35"/>
      <c r="K233" s="20"/>
      <c r="L233" s="20"/>
      <c r="M233" s="49"/>
      <c r="N233" s="50"/>
      <c r="O233" s="50"/>
      <c r="P233" s="35"/>
      <c r="Q233" s="35"/>
      <c r="R233" s="35"/>
      <c r="S233" s="35"/>
      <c r="T233" s="35"/>
      <c r="U233" s="35"/>
      <c r="V233" s="35"/>
      <c r="W233" s="35"/>
      <c r="Z233" s="220"/>
      <c r="AA233" s="220"/>
      <c r="AB233" s="192"/>
      <c r="AC233" s="49"/>
      <c r="AD233" s="49"/>
      <c r="AE233" s="49"/>
      <c r="AF233" s="191"/>
      <c r="AG233" s="218"/>
      <c r="AH233" s="218"/>
      <c r="AI233" s="218"/>
      <c r="AJ233" s="220"/>
      <c r="AK233" s="220"/>
      <c r="AL233" s="15"/>
      <c r="AM233" s="15"/>
    </row>
    <row r="234" spans="10:39"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  <c r="AJ234" s="220"/>
      <c r="AK234" s="220"/>
      <c r="AL234" s="15"/>
      <c r="AM234" s="15"/>
    </row>
    <row r="235" spans="10:39"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Z235" s="220"/>
      <c r="AA235" s="194"/>
      <c r="AB235" s="195"/>
      <c r="AC235" s="220"/>
      <c r="AD235" s="220"/>
      <c r="AE235" s="220"/>
      <c r="AF235" s="220"/>
      <c r="AG235" s="220"/>
      <c r="AH235" s="220"/>
      <c r="AI235" s="220"/>
      <c r="AJ235" s="220"/>
      <c r="AK235" s="220"/>
    </row>
    <row r="236" spans="10:39"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Z236" s="220"/>
      <c r="AA236" s="195"/>
      <c r="AB236" s="193"/>
      <c r="AC236" s="220"/>
      <c r="AD236" s="220"/>
      <c r="AE236" s="220"/>
      <c r="AF236" s="220"/>
      <c r="AG236" s="220"/>
      <c r="AH236" s="220"/>
      <c r="AI236" s="220"/>
      <c r="AJ236" s="220"/>
      <c r="AK236" s="220"/>
    </row>
    <row r="237" spans="10:39"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Z237" s="35"/>
      <c r="AA237" s="195"/>
      <c r="AB237" s="193"/>
      <c r="AC237" s="35"/>
      <c r="AD237" s="35"/>
      <c r="AE237" s="35"/>
      <c r="AF237" s="35"/>
      <c r="AG237" s="35"/>
      <c r="AH237" s="35"/>
      <c r="AI237" s="35"/>
      <c r="AJ237" s="35"/>
      <c r="AK237" s="35"/>
    </row>
    <row r="238" spans="10:39"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Z238" s="35"/>
      <c r="AA238" s="195"/>
      <c r="AB238" s="193"/>
      <c r="AC238" s="35"/>
      <c r="AD238" s="35"/>
      <c r="AE238" s="35"/>
      <c r="AF238" s="35"/>
      <c r="AG238" s="35"/>
      <c r="AH238" s="35"/>
      <c r="AI238" s="35"/>
      <c r="AJ238" s="35"/>
      <c r="AK238" s="35"/>
    </row>
    <row r="239" spans="10:39"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Z239" s="35"/>
      <c r="AA239" s="195"/>
      <c r="AB239" s="193"/>
      <c r="AC239" s="35"/>
      <c r="AD239" s="35"/>
      <c r="AE239" s="35"/>
      <c r="AF239" s="35"/>
      <c r="AG239" s="35"/>
      <c r="AH239" s="35"/>
      <c r="AI239" s="35"/>
      <c r="AJ239" s="35"/>
      <c r="AK239" s="35"/>
    </row>
    <row r="240" spans="10:39"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Z240" s="35"/>
      <c r="AA240" s="195"/>
      <c r="AB240" s="193"/>
      <c r="AC240" s="35"/>
      <c r="AD240" s="35"/>
      <c r="AE240" s="35"/>
      <c r="AF240" s="35"/>
      <c r="AG240" s="35"/>
      <c r="AH240" s="35"/>
      <c r="AI240" s="35"/>
      <c r="AJ240" s="35"/>
      <c r="AK240" s="35"/>
    </row>
    <row r="241" spans="10:37"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Z241" s="35"/>
      <c r="AA241" s="195"/>
      <c r="AB241" s="193"/>
      <c r="AC241" s="35"/>
      <c r="AD241" s="35"/>
      <c r="AE241" s="35"/>
      <c r="AF241" s="35"/>
      <c r="AG241" s="35"/>
      <c r="AH241" s="35"/>
      <c r="AI241" s="35"/>
      <c r="AJ241" s="35"/>
      <c r="AK241" s="35"/>
    </row>
    <row r="242" spans="10:37"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Z242" s="35"/>
      <c r="AA242" s="195"/>
      <c r="AB242" s="193"/>
      <c r="AC242" s="35"/>
      <c r="AD242" s="35"/>
      <c r="AE242" s="35"/>
      <c r="AF242" s="35"/>
      <c r="AG242" s="35"/>
      <c r="AH242" s="35"/>
      <c r="AI242" s="35"/>
      <c r="AJ242" s="35"/>
      <c r="AK242" s="35"/>
    </row>
    <row r="243" spans="10:37"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Z243" s="35"/>
      <c r="AA243" s="195"/>
      <c r="AB243" s="196"/>
      <c r="AC243" s="35"/>
      <c r="AD243" s="35"/>
      <c r="AE243" s="35"/>
      <c r="AF243" s="35"/>
      <c r="AG243" s="35"/>
      <c r="AH243" s="35"/>
      <c r="AI243" s="35"/>
      <c r="AJ243" s="35"/>
      <c r="AK243" s="35"/>
    </row>
    <row r="244" spans="10:37">
      <c r="Z244" s="35"/>
      <c r="AA244" s="195"/>
      <c r="AB244" s="193"/>
      <c r="AC244" s="197"/>
      <c r="AD244" s="197"/>
      <c r="AE244" s="197"/>
      <c r="AF244" s="197"/>
      <c r="AG244" s="197"/>
      <c r="AH244" s="197"/>
      <c r="AI244" s="197"/>
      <c r="AJ244" s="35"/>
      <c r="AK244" s="35"/>
    </row>
    <row r="245" spans="10:37">
      <c r="Z245" s="35"/>
      <c r="AA245" s="195"/>
      <c r="AB245" s="193"/>
      <c r="AC245" s="35"/>
      <c r="AD245" s="35"/>
      <c r="AE245" s="35"/>
      <c r="AF245" s="35"/>
      <c r="AG245" s="35"/>
      <c r="AH245" s="35"/>
      <c r="AI245" s="35"/>
      <c r="AJ245" s="35"/>
      <c r="AK245" s="35"/>
    </row>
    <row r="246" spans="10:37">
      <c r="Z246" s="35"/>
      <c r="AA246" s="195"/>
      <c r="AB246" s="193"/>
      <c r="AC246" s="35"/>
      <c r="AD246" s="35"/>
      <c r="AE246" s="35"/>
      <c r="AF246" s="35"/>
      <c r="AG246" s="35"/>
      <c r="AH246" s="35"/>
      <c r="AI246" s="35"/>
      <c r="AJ246" s="35"/>
      <c r="AK246" s="35"/>
    </row>
    <row r="247" spans="10:37">
      <c r="Z247" s="35"/>
      <c r="AA247" s="195"/>
      <c r="AB247" s="193"/>
      <c r="AC247" s="35"/>
      <c r="AD247" s="35"/>
      <c r="AE247" s="35"/>
      <c r="AF247" s="35"/>
      <c r="AG247" s="35"/>
      <c r="AH247" s="35"/>
      <c r="AI247" s="35"/>
      <c r="AJ247" s="35"/>
      <c r="AK247" s="35"/>
    </row>
    <row r="248" spans="10:37"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</row>
    <row r="249" spans="10:37"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</row>
    <row r="250" spans="10:37"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</row>
    <row r="251" spans="10:37"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</row>
    <row r="252" spans="10:37"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</row>
    <row r="253" spans="10:37"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</row>
    <row r="254" spans="10:37"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</row>
    <row r="255" spans="10:37"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</row>
    <row r="256" spans="10:37"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</row>
    <row r="257" spans="26:37"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</row>
  </sheetData>
  <dataConsolidate/>
  <mergeCells count="11">
    <mergeCell ref="B34:H34"/>
    <mergeCell ref="K34:AW34"/>
    <mergeCell ref="K35:AW35"/>
    <mergeCell ref="K71:AW71"/>
    <mergeCell ref="B5:H5"/>
    <mergeCell ref="B7:H7"/>
    <mergeCell ref="K7:AW7"/>
    <mergeCell ref="K5:AW5"/>
    <mergeCell ref="B35:H35"/>
    <mergeCell ref="B62:H62"/>
    <mergeCell ref="B65:H65"/>
  </mergeCells>
  <pageMargins left="0.23622047244094491" right="0.19685039370078741" top="0.27559055118110237" bottom="0.19685039370078741" header="0.31496062992125984" footer="0.19685039370078741"/>
  <pageSetup paperSize="9" scale="21" fitToHeight="2" orientation="portrait" r:id="rId1"/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2013</vt:lpstr>
      <vt:lpstr>'April 2013'!Print_Area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2013-04-29T00:43:49Z</dcterms:created>
  <dcterms:modified xsi:type="dcterms:W3CDTF">2013-04-29T22:43:20Z</dcterms:modified>
</cp:coreProperties>
</file>