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9465" windowHeight="3630" activeTab="0"/>
  </bookViews>
  <sheets>
    <sheet name="October 2012" sheetId="1" r:id="rId1"/>
  </sheets>
  <definedNames>
    <definedName name="_xlnm.Print_Area" localSheetId="0">'October 2012'!$A$9:$AG$151</definedName>
  </definedNames>
  <calcPr fullCalcOnLoad="1"/>
</workbook>
</file>

<file path=xl/sharedStrings.xml><?xml version="1.0" encoding="utf-8"?>
<sst xmlns="http://schemas.openxmlformats.org/spreadsheetml/2006/main" count="177" uniqueCount="59">
  <si>
    <t>NZGS</t>
  </si>
  <si>
    <t>AIA</t>
  </si>
  <si>
    <t>Genesis</t>
  </si>
  <si>
    <t>MRP</t>
  </si>
  <si>
    <t>Vector</t>
  </si>
  <si>
    <t>WIAL</t>
  </si>
  <si>
    <t>Contact</t>
  </si>
  <si>
    <t>Powerco</t>
  </si>
  <si>
    <t>Transpower</t>
  </si>
  <si>
    <t>Telecom</t>
  </si>
  <si>
    <t>Telstra</t>
  </si>
  <si>
    <t>Debt Premium</t>
  </si>
  <si>
    <t>Average</t>
  </si>
  <si>
    <t>Issuer</t>
  </si>
  <si>
    <t>Credit Rating</t>
  </si>
  <si>
    <t>Term to Maturity</t>
  </si>
  <si>
    <t xml:space="preserve">  Issuers bond(s) analysed</t>
  </si>
  <si>
    <t>AA-</t>
  </si>
  <si>
    <t>A</t>
  </si>
  <si>
    <t>AIAL</t>
  </si>
  <si>
    <t>A-</t>
  </si>
  <si>
    <t>Genesis Energy</t>
  </si>
  <si>
    <t>BBB+</t>
  </si>
  <si>
    <t>7.8% maturing 15/10/2014.</t>
  </si>
  <si>
    <t>BBB</t>
  </si>
  <si>
    <t>7.185% maturing 15/09/2016; 8.3% maturing 23/06/2020.</t>
  </si>
  <si>
    <t>7.04% maturing 22/03/2016.</t>
  </si>
  <si>
    <t>Fonterra</t>
  </si>
  <si>
    <t>Meridian</t>
  </si>
  <si>
    <t>A+</t>
  </si>
  <si>
    <t>7.515% maturing 11/07/2017.</t>
  </si>
  <si>
    <t>8% maturing 15/11/2016; 5.47% maturing 17/10/2017.</t>
  </si>
  <si>
    <t>7.55% maturing 16/03/2017.</t>
  </si>
  <si>
    <t>5 years</t>
  </si>
  <si>
    <t>7.855% maturing 13/04/2017.</t>
  </si>
  <si>
    <t>No data available.</t>
  </si>
  <si>
    <t>Source data is contained in filesite document #1,403,872</t>
  </si>
  <si>
    <t>Annualised bid yield to maturity for each business day</t>
  </si>
  <si>
    <t>Annualisation reflects six monthly payment of interest</t>
  </si>
  <si>
    <t>Raw data from Bloomberg on bid yield to maturity for New Zealand government bonds</t>
  </si>
  <si>
    <t>Un-weighted arithmetic average of the daily annualised bid yields to maturity</t>
  </si>
  <si>
    <t>Calculation of the interpolated risk-free rate</t>
  </si>
  <si>
    <t>Calculation of the interpolated bid to bid spread between corporate bonds and New Zealand government bonds</t>
  </si>
  <si>
    <t>Calculation of the risk-free rate</t>
  </si>
  <si>
    <t>Calculation of the debt premium</t>
  </si>
  <si>
    <t>Un-weighted arithmetic average of the daily spreads</t>
  </si>
  <si>
    <t>Summary of data used to estimate 5 year debt premium</t>
  </si>
  <si>
    <t>Interpolated debt premium (5 years)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</si>
  <si>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Cells are left blank where there is insufficient data to linearly interpolate the debt premium.</t>
    </r>
  </si>
  <si>
    <t>In this case, the yield on the bond with the closest match to the required term to maturity is used when estimating the debt premium.</t>
  </si>
  <si>
    <t>The risk-free rate is:</t>
  </si>
  <si>
    <t>WACCs are estimated as at</t>
  </si>
  <si>
    <t>Source data is contained in filesite document #1,440,559</t>
  </si>
  <si>
    <t>6.83% maturing 04/03/2016.</t>
  </si>
  <si>
    <t>Calculation of risk-free rate and debt premiums for the October 2012 WACC determination</t>
  </si>
  <si>
    <t>Raw data from Bloomberg on bid yield to maturity for vanilla NZ$ denominated corporate bonds</t>
  </si>
  <si>
    <t>6.74% maturing 28/09/2017.</t>
  </si>
  <si>
    <t>7.55% maturing 12/10/2016; 8.21% maturing 11/02/2020.</t>
  </si>
  <si>
    <t>6.595% maturing 15/02/2017; 7.19% maturing 12/11/2019.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</si>
</sst>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mmm\-yyyy"/>
    <numFmt numFmtId="171" formatCode="[$-1409]dddd\,\ d\ mmmm\ yyyy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2" fontId="0" fillId="0" borderId="10" xfId="67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67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/>
    </xf>
    <xf numFmtId="0" fontId="41" fillId="0" borderId="10" xfId="0" applyFont="1" applyBorder="1" applyAlignment="1">
      <alignment wrapText="1"/>
    </xf>
    <xf numFmtId="0" fontId="0" fillId="0" borderId="13" xfId="0" applyBorder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41" fillId="0" borderId="0" xfId="0" applyFont="1" applyAlignment="1">
      <alignment horizontal="right"/>
    </xf>
    <xf numFmtId="0" fontId="41" fillId="0" borderId="12" xfId="0" applyFont="1" applyBorder="1" applyAlignment="1">
      <alignment horizontal="left" vertical="center"/>
    </xf>
    <xf numFmtId="164" fontId="0" fillId="0" borderId="0" xfId="43" applyFont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166" fontId="0" fillId="0" borderId="10" xfId="0" applyNumberFormat="1" applyFont="1" applyBorder="1" applyAlignment="1">
      <alignment horizontal="center" wrapText="1"/>
    </xf>
    <xf numFmtId="166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0" fontId="0" fillId="0" borderId="17" xfId="0" applyFill="1" applyBorder="1" applyAlignment="1">
      <alignment/>
    </xf>
    <xf numFmtId="166" fontId="0" fillId="0" borderId="11" xfId="0" applyNumberFormat="1" applyBorder="1" applyAlignment="1">
      <alignment horizontal="center"/>
    </xf>
    <xf numFmtId="10" fontId="0" fillId="0" borderId="15" xfId="0" applyNumberFormat="1" applyBorder="1" applyAlignment="1">
      <alignment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center"/>
    </xf>
    <xf numFmtId="2" fontId="0" fillId="0" borderId="0" xfId="67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left"/>
    </xf>
    <xf numFmtId="2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165" fontId="0" fillId="34" borderId="0" xfId="0" applyNumberFormat="1" applyFill="1" applyBorder="1" applyAlignment="1">
      <alignment/>
    </xf>
    <xf numFmtId="165" fontId="0" fillId="34" borderId="14" xfId="0" applyNumberFormat="1" applyFill="1" applyBorder="1" applyAlignment="1">
      <alignment/>
    </xf>
    <xf numFmtId="165" fontId="0" fillId="34" borderId="15" xfId="0" applyNumberFormat="1" applyFill="1" applyBorder="1" applyAlignment="1">
      <alignment/>
    </xf>
    <xf numFmtId="165" fontId="0" fillId="34" borderId="16" xfId="0" applyNumberFormat="1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165" fontId="0" fillId="34" borderId="21" xfId="0" applyNumberFormat="1" applyFill="1" applyBorder="1" applyAlignment="1">
      <alignment/>
    </xf>
    <xf numFmtId="165" fontId="0" fillId="34" borderId="22" xfId="0" applyNumberFormat="1" applyFill="1" applyBorder="1" applyAlignment="1">
      <alignment/>
    </xf>
    <xf numFmtId="0" fontId="0" fillId="0" borderId="23" xfId="0" applyFill="1" applyBorder="1" applyAlignment="1">
      <alignment horizontal="right"/>
    </xf>
    <xf numFmtId="14" fontId="0" fillId="0" borderId="24" xfId="0" applyNumberFormat="1" applyBorder="1" applyAlignment="1">
      <alignment/>
    </xf>
    <xf numFmtId="165" fontId="0" fillId="34" borderId="24" xfId="0" applyNumberFormat="1" applyFill="1" applyBorder="1" applyAlignment="1">
      <alignment/>
    </xf>
    <xf numFmtId="165" fontId="0" fillId="34" borderId="17" xfId="0" applyNumberFormat="1" applyFill="1" applyBorder="1" applyAlignment="1">
      <alignment/>
    </xf>
    <xf numFmtId="14" fontId="0" fillId="0" borderId="22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16" xfId="0" applyNumberFormat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4" fontId="0" fillId="0" borderId="14" xfId="0" applyNumberFormat="1" applyBorder="1" applyAlignment="1">
      <alignment/>
    </xf>
    <xf numFmtId="0" fontId="0" fillId="34" borderId="21" xfId="0" applyFill="1" applyBorder="1" applyAlignment="1">
      <alignment/>
    </xf>
    <xf numFmtId="0" fontId="0" fillId="34" borderId="15" xfId="0" applyFill="1" applyBorder="1" applyAlignment="1">
      <alignment/>
    </xf>
    <xf numFmtId="14" fontId="0" fillId="0" borderId="19" xfId="0" applyNumberFormat="1" applyFill="1" applyBorder="1" applyAlignment="1">
      <alignment horizontal="right"/>
    </xf>
    <xf numFmtId="14" fontId="0" fillId="0" borderId="15" xfId="0" applyNumberFormat="1" applyBorder="1" applyAlignment="1">
      <alignment/>
    </xf>
    <xf numFmtId="14" fontId="0" fillId="0" borderId="15" xfId="0" applyNumberFormat="1" applyFill="1" applyBorder="1" applyAlignment="1">
      <alignment/>
    </xf>
    <xf numFmtId="14" fontId="0" fillId="0" borderId="16" xfId="0" applyNumberFormat="1" applyBorder="1" applyAlignment="1">
      <alignment/>
    </xf>
    <xf numFmtId="0" fontId="0" fillId="34" borderId="24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24" xfId="0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17" xfId="0" applyNumberFormat="1" applyBorder="1" applyAlignment="1">
      <alignment/>
    </xf>
    <xf numFmtId="2" fontId="4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wrapText="1"/>
    </xf>
    <xf numFmtId="165" fontId="0" fillId="0" borderId="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41" fillId="0" borderId="0" xfId="0" applyNumberFormat="1" applyFont="1" applyBorder="1" applyAlignment="1">
      <alignment/>
    </xf>
    <xf numFmtId="14" fontId="0" fillId="0" borderId="0" xfId="0" applyNumberFormat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5" fontId="0" fillId="14" borderId="21" xfId="0" applyNumberFormat="1" applyFill="1" applyBorder="1" applyAlignment="1">
      <alignment/>
    </xf>
    <xf numFmtId="165" fontId="0" fillId="14" borderId="0" xfId="0" applyNumberFormat="1" applyFill="1" applyBorder="1" applyAlignment="1">
      <alignment/>
    </xf>
    <xf numFmtId="165" fontId="0" fillId="14" borderId="14" xfId="0" applyNumberFormat="1" applyFill="1" applyBorder="1" applyAlignment="1">
      <alignment/>
    </xf>
    <xf numFmtId="165" fontId="0" fillId="14" borderId="22" xfId="0" applyNumberFormat="1" applyFill="1" applyBorder="1" applyAlignment="1">
      <alignment/>
    </xf>
    <xf numFmtId="165" fontId="0" fillId="14" borderId="15" xfId="0" applyNumberFormat="1" applyFill="1" applyBorder="1" applyAlignment="1">
      <alignment/>
    </xf>
    <xf numFmtId="165" fontId="0" fillId="14" borderId="16" xfId="0" applyNumberFormat="1" applyFill="1" applyBorder="1" applyAlignment="1">
      <alignment/>
    </xf>
    <xf numFmtId="0" fontId="0" fillId="0" borderId="23" xfId="0" applyBorder="1" applyAlignment="1">
      <alignment horizontal="right"/>
    </xf>
    <xf numFmtId="165" fontId="0" fillId="14" borderId="24" xfId="0" applyNumberFormat="1" applyFill="1" applyBorder="1" applyAlignment="1">
      <alignment/>
    </xf>
    <xf numFmtId="165" fontId="0" fillId="14" borderId="17" xfId="0" applyNumberFormat="1" applyFill="1" applyBorder="1" applyAlignment="1">
      <alignment/>
    </xf>
    <xf numFmtId="14" fontId="0" fillId="0" borderId="23" xfId="0" applyNumberFormat="1" applyFill="1" applyBorder="1" applyAlignment="1">
      <alignment horizontal="right"/>
    </xf>
    <xf numFmtId="14" fontId="0" fillId="0" borderId="17" xfId="0" applyNumberFormat="1" applyFill="1" applyBorder="1" applyAlignment="1">
      <alignment/>
    </xf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4" fontId="41" fillId="0" borderId="0" xfId="0" applyNumberFormat="1" applyFont="1" applyBorder="1" applyAlignment="1">
      <alignment horizontal="center" wrapText="1"/>
    </xf>
    <xf numFmtId="165" fontId="41" fillId="0" borderId="0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/>
    </xf>
    <xf numFmtId="2" fontId="41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165" fontId="0" fillId="0" borderId="12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3" xfId="0" applyNumberFormat="1" applyBorder="1" applyAlignment="1">
      <alignment horizontal="right"/>
    </xf>
    <xf numFmtId="0" fontId="0" fillId="33" borderId="0" xfId="0" applyFill="1" applyBorder="1" applyAlignment="1">
      <alignment/>
    </xf>
    <xf numFmtId="14" fontId="0" fillId="34" borderId="1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44" fillId="0" borderId="0" xfId="0" applyFont="1" applyAlignment="1">
      <alignment/>
    </xf>
    <xf numFmtId="0" fontId="0" fillId="0" borderId="14" xfId="0" applyFill="1" applyBorder="1" applyAlignment="1">
      <alignment/>
    </xf>
    <xf numFmtId="14" fontId="24" fillId="0" borderId="0" xfId="64" applyNumberFormat="1" applyFont="1">
      <alignment/>
      <protection/>
    </xf>
    <xf numFmtId="1" fontId="0" fillId="34" borderId="0" xfId="0" applyNumberFormat="1" applyFill="1" applyBorder="1" applyAlignment="1">
      <alignment/>
    </xf>
    <xf numFmtId="1" fontId="0" fillId="34" borderId="24" xfId="0" applyNumberFormat="1" applyFill="1" applyBorder="1" applyAlignment="1">
      <alignment/>
    </xf>
    <xf numFmtId="1" fontId="0" fillId="34" borderId="15" xfId="0" applyNumberFormat="1" applyFill="1" applyBorder="1" applyAlignment="1">
      <alignment/>
    </xf>
    <xf numFmtId="1" fontId="0" fillId="34" borderId="17" xfId="0" applyNumberFormat="1" applyFill="1" applyBorder="1" applyAlignment="1">
      <alignment/>
    </xf>
    <xf numFmtId="2" fontId="43" fillId="0" borderId="22" xfId="0" applyNumberFormat="1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2" fontId="43" fillId="0" borderId="16" xfId="0" applyNumberFormat="1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14" fontId="41" fillId="0" borderId="11" xfId="0" applyNumberFormat="1" applyFont="1" applyBorder="1" applyAlignment="1">
      <alignment horizontal="center" wrapText="1"/>
    </xf>
    <xf numFmtId="14" fontId="41" fillId="0" borderId="12" xfId="0" applyNumberFormat="1" applyFont="1" applyBorder="1" applyAlignment="1">
      <alignment horizontal="center" wrapText="1"/>
    </xf>
    <xf numFmtId="14" fontId="41" fillId="0" borderId="13" xfId="0" applyNumberFormat="1" applyFont="1" applyBorder="1" applyAlignment="1">
      <alignment horizontal="center" wrapText="1"/>
    </xf>
    <xf numFmtId="165" fontId="41" fillId="0" borderId="11" xfId="0" applyNumberFormat="1" applyFont="1" applyBorder="1" applyAlignment="1">
      <alignment horizontal="center"/>
    </xf>
    <xf numFmtId="165" fontId="41" fillId="0" borderId="12" xfId="0" applyNumberFormat="1" applyFont="1" applyBorder="1" applyAlignment="1">
      <alignment horizontal="center"/>
    </xf>
    <xf numFmtId="165" fontId="41" fillId="0" borderId="13" xfId="0" applyNumberFormat="1" applyFont="1" applyBorder="1" applyAlignment="1">
      <alignment horizontal="center"/>
    </xf>
    <xf numFmtId="2" fontId="41" fillId="0" borderId="18" xfId="0" applyNumberFormat="1" applyFont="1" applyBorder="1" applyAlignment="1">
      <alignment horizontal="center"/>
    </xf>
    <xf numFmtId="2" fontId="41" fillId="0" borderId="19" xfId="0" applyNumberFormat="1" applyFont="1" applyBorder="1" applyAlignment="1">
      <alignment horizontal="center"/>
    </xf>
    <xf numFmtId="2" fontId="41" fillId="0" borderId="2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ont="1" applyBorder="1" applyAlignment="1">
      <alignment/>
    </xf>
    <xf numFmtId="2" fontId="41" fillId="35" borderId="12" xfId="0" applyNumberFormat="1" applyFont="1" applyFill="1" applyBorder="1" applyAlignment="1">
      <alignment/>
    </xf>
    <xf numFmtId="165" fontId="41" fillId="0" borderId="12" xfId="0" applyNumberFormat="1" applyFont="1" applyBorder="1" applyAlignment="1">
      <alignment/>
    </xf>
    <xf numFmtId="165" fontId="41" fillId="0" borderId="13" xfId="0" applyNumberFormat="1" applyFont="1" applyBorder="1" applyAlignment="1">
      <alignment/>
    </xf>
    <xf numFmtId="165" fontId="41" fillId="35" borderId="11" xfId="0" applyNumberFormat="1" applyFont="1" applyFill="1" applyBorder="1" applyAlignment="1">
      <alignment/>
    </xf>
    <xf numFmtId="0" fontId="41" fillId="0" borderId="12" xfId="0" applyFont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13" xfId="0" applyFont="1" applyBorder="1" applyAlignment="1">
      <alignment/>
    </xf>
    <xf numFmtId="0" fontId="41" fillId="0" borderId="10" xfId="0" applyFont="1" applyBorder="1" applyAlignment="1">
      <alignment/>
    </xf>
    <xf numFmtId="165" fontId="41" fillId="33" borderId="13" xfId="0" applyNumberFormat="1" applyFont="1" applyFill="1" applyBorder="1" applyAlignment="1">
      <alignment/>
    </xf>
    <xf numFmtId="165" fontId="41" fillId="0" borderId="12" xfId="0" applyNumberFormat="1" applyFont="1" applyFill="1" applyBorder="1" applyAlignment="1">
      <alignment/>
    </xf>
    <xf numFmtId="165" fontId="41" fillId="0" borderId="11" xfId="0" applyNumberFormat="1" applyFont="1" applyFill="1" applyBorder="1" applyAlignment="1">
      <alignment/>
    </xf>
    <xf numFmtId="165" fontId="41" fillId="35" borderId="12" xfId="0" applyNumberFormat="1" applyFont="1" applyFill="1" applyBorder="1" applyAlignment="1">
      <alignment/>
    </xf>
  </cellXfs>
  <cellStyles count="59">
    <cellStyle name="Normal" xfId="0"/>
    <cellStyle name="&#10;bidires=100&#13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 - Style1" xfId="44"/>
    <cellStyle name="Comma [0]" xfId="45"/>
    <cellStyle name="Curren - Style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- Style3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6"/>
  <sheetViews>
    <sheetView showGridLines="0" tabSelected="1" zoomScalePageLayoutView="0" workbookViewId="0" topLeftCell="A1">
      <selection activeCell="A1" sqref="A1:IV16384"/>
    </sheetView>
  </sheetViews>
  <sheetFormatPr defaultColWidth="9.140625" defaultRowHeight="15"/>
  <cols>
    <col min="1" max="1" width="15.140625" style="0" customWidth="1"/>
    <col min="2" max="2" width="10.7109375" style="0" customWidth="1"/>
    <col min="3" max="3" width="11.00390625" style="0" customWidth="1"/>
    <col min="4" max="4" width="11.421875" style="0" customWidth="1"/>
    <col min="5" max="5" width="11.00390625" style="0" customWidth="1"/>
    <col min="6" max="6" width="11.421875" style="0" customWidth="1"/>
    <col min="7" max="7" width="11.8515625" style="0" customWidth="1"/>
    <col min="8" max="8" width="11.140625" style="0" customWidth="1"/>
    <col min="9" max="9" width="5.140625" style="0" customWidth="1"/>
    <col min="10" max="10" width="13.28125" style="0" customWidth="1"/>
    <col min="11" max="11" width="9.7109375" style="0" bestFit="1" customWidth="1"/>
    <col min="12" max="12" width="10.7109375" style="0" bestFit="1" customWidth="1"/>
    <col min="13" max="13" width="10.7109375" style="0" customWidth="1"/>
    <col min="14" max="15" width="10.7109375" style="0" bestFit="1" customWidth="1"/>
    <col min="16" max="17" width="10.7109375" style="0" customWidth="1"/>
    <col min="18" max="19" width="10.7109375" style="0" bestFit="1" customWidth="1"/>
    <col min="20" max="20" width="10.7109375" style="0" customWidth="1"/>
    <col min="21" max="21" width="12.8515625" style="0" customWidth="1"/>
    <col min="22" max="22" width="13.28125" style="0" customWidth="1"/>
    <col min="23" max="23" width="12.28125" style="0" customWidth="1"/>
    <col min="24" max="24" width="11.140625" style="0" customWidth="1"/>
    <col min="25" max="25" width="12.00390625" style="0" customWidth="1"/>
    <col min="26" max="26" width="12.7109375" style="0" customWidth="1"/>
    <col min="27" max="28" width="16.00390625" style="0" customWidth="1"/>
    <col min="29" max="29" width="12.140625" style="0" customWidth="1"/>
    <col min="30" max="30" width="14.7109375" style="0" customWidth="1"/>
    <col min="31" max="31" width="13.57421875" style="0" customWidth="1"/>
    <col min="32" max="33" width="10.7109375" style="0" bestFit="1" customWidth="1"/>
    <col min="34" max="34" width="10.7109375" style="0" customWidth="1"/>
    <col min="35" max="37" width="11.8515625" style="0" customWidth="1"/>
    <col min="38" max="38" width="11.57421875" style="0" customWidth="1"/>
    <col min="39" max="39" width="11.8515625" style="0" customWidth="1"/>
  </cols>
  <sheetData>
    <row r="1" ht="18.75">
      <c r="A1" s="141" t="s">
        <v>54</v>
      </c>
    </row>
    <row r="2" ht="7.5" customHeight="1"/>
    <row r="3" spans="1:3" ht="15">
      <c r="A3" t="s">
        <v>51</v>
      </c>
      <c r="C3" s="139">
        <v>41183</v>
      </c>
    </row>
    <row r="4" ht="6" customHeight="1"/>
    <row r="5" spans="2:39" ht="18.75">
      <c r="B5" s="166" t="s">
        <v>43</v>
      </c>
      <c r="C5" s="167"/>
      <c r="D5" s="167"/>
      <c r="E5" s="167"/>
      <c r="F5" s="167"/>
      <c r="G5" s="167"/>
      <c r="H5" s="168"/>
      <c r="K5" s="166" t="s">
        <v>44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8"/>
    </row>
    <row r="6" ht="7.5" customHeight="1"/>
    <row r="7" spans="1:39" ht="15">
      <c r="A7" s="88"/>
      <c r="B7" s="152" t="s">
        <v>39</v>
      </c>
      <c r="C7" s="152"/>
      <c r="D7" s="152"/>
      <c r="E7" s="152"/>
      <c r="F7" s="152"/>
      <c r="G7" s="152"/>
      <c r="H7" s="153"/>
      <c r="I7" s="122"/>
      <c r="K7" s="151" t="s">
        <v>55</v>
      </c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3"/>
    </row>
    <row r="8" spans="1:39" ht="15">
      <c r="A8" s="88"/>
      <c r="B8" s="155" t="s">
        <v>52</v>
      </c>
      <c r="C8" s="155"/>
      <c r="D8" s="155"/>
      <c r="E8" s="155"/>
      <c r="F8" s="155"/>
      <c r="G8" s="155"/>
      <c r="H8" s="156"/>
      <c r="I8" s="123"/>
      <c r="K8" s="154" t="s">
        <v>36</v>
      </c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6"/>
    </row>
    <row r="9" spans="1:39" s="22" customFormat="1" ht="15">
      <c r="A9" s="142"/>
      <c r="B9" s="67" t="s">
        <v>0</v>
      </c>
      <c r="C9" s="71" t="s">
        <v>0</v>
      </c>
      <c r="D9" s="66" t="s">
        <v>0</v>
      </c>
      <c r="E9" s="71" t="s">
        <v>0</v>
      </c>
      <c r="F9" s="68" t="s">
        <v>0</v>
      </c>
      <c r="G9" s="68" t="s">
        <v>0</v>
      </c>
      <c r="H9" s="68" t="s">
        <v>0</v>
      </c>
      <c r="I9" s="60"/>
      <c r="K9" s="66" t="s">
        <v>1</v>
      </c>
      <c r="L9" s="71" t="s">
        <v>1</v>
      </c>
      <c r="M9" s="67" t="s">
        <v>1</v>
      </c>
      <c r="N9" s="71" t="s">
        <v>2</v>
      </c>
      <c r="O9" s="67" t="s">
        <v>2</v>
      </c>
      <c r="P9" s="71" t="s">
        <v>2</v>
      </c>
      <c r="Q9" s="67" t="s">
        <v>2</v>
      </c>
      <c r="R9" s="71" t="s">
        <v>3</v>
      </c>
      <c r="S9" s="67" t="s">
        <v>3</v>
      </c>
      <c r="T9" s="71" t="s">
        <v>3</v>
      </c>
      <c r="U9" s="67" t="s">
        <v>4</v>
      </c>
      <c r="V9" s="71" t="s">
        <v>5</v>
      </c>
      <c r="W9" s="67" t="s">
        <v>6</v>
      </c>
      <c r="X9" s="71" t="s">
        <v>6</v>
      </c>
      <c r="Y9" s="67" t="s">
        <v>7</v>
      </c>
      <c r="Z9" s="71" t="s">
        <v>7</v>
      </c>
      <c r="AA9" s="67" t="s">
        <v>7</v>
      </c>
      <c r="AB9" s="71" t="s">
        <v>8</v>
      </c>
      <c r="AC9" s="67" t="s">
        <v>8</v>
      </c>
      <c r="AD9" s="71" t="s">
        <v>8</v>
      </c>
      <c r="AE9" s="67" t="s">
        <v>9</v>
      </c>
      <c r="AF9" s="71" t="s">
        <v>9</v>
      </c>
      <c r="AG9" s="67" t="s">
        <v>10</v>
      </c>
      <c r="AH9" s="71" t="s">
        <v>10</v>
      </c>
      <c r="AI9" s="82" t="s">
        <v>27</v>
      </c>
      <c r="AJ9" s="71" t="s">
        <v>27</v>
      </c>
      <c r="AK9" s="67" t="s">
        <v>27</v>
      </c>
      <c r="AL9" s="71" t="s">
        <v>28</v>
      </c>
      <c r="AM9" s="68" t="s">
        <v>28</v>
      </c>
    </row>
    <row r="10" spans="1:39" ht="15">
      <c r="A10" s="72"/>
      <c r="B10" s="83">
        <v>40862</v>
      </c>
      <c r="C10" s="76">
        <v>41379</v>
      </c>
      <c r="D10" s="75">
        <v>42109</v>
      </c>
      <c r="E10" s="76">
        <v>43084</v>
      </c>
      <c r="F10" s="77">
        <v>43539</v>
      </c>
      <c r="G10" s="77">
        <v>44331</v>
      </c>
      <c r="H10" s="77">
        <v>45031</v>
      </c>
      <c r="I10" s="78"/>
      <c r="K10" s="75">
        <v>42315</v>
      </c>
      <c r="L10" s="76">
        <v>42689</v>
      </c>
      <c r="M10" s="83">
        <v>43025</v>
      </c>
      <c r="N10" s="76">
        <v>41713</v>
      </c>
      <c r="O10" s="83">
        <v>42444</v>
      </c>
      <c r="P10" s="76">
        <v>42628</v>
      </c>
      <c r="Q10" s="83">
        <v>44005</v>
      </c>
      <c r="R10" s="76">
        <v>41409</v>
      </c>
      <c r="S10" s="83">
        <v>42655</v>
      </c>
      <c r="T10" s="76">
        <v>43872</v>
      </c>
      <c r="U10" s="83">
        <v>41927</v>
      </c>
      <c r="V10" s="76">
        <v>41593</v>
      </c>
      <c r="W10" s="83">
        <v>41774</v>
      </c>
      <c r="X10" s="76">
        <v>42838</v>
      </c>
      <c r="Y10" s="83">
        <v>41362</v>
      </c>
      <c r="Z10" s="76">
        <v>42184</v>
      </c>
      <c r="AA10" s="83">
        <v>43006</v>
      </c>
      <c r="AB10" s="76">
        <v>42781</v>
      </c>
      <c r="AC10" s="83">
        <v>43781</v>
      </c>
      <c r="AD10" s="76">
        <v>43992</v>
      </c>
      <c r="AE10" s="83">
        <v>41355</v>
      </c>
      <c r="AF10" s="76">
        <v>42451</v>
      </c>
      <c r="AG10" s="83">
        <v>41967</v>
      </c>
      <c r="AH10" s="76">
        <v>42927</v>
      </c>
      <c r="AI10" s="84">
        <v>41750</v>
      </c>
      <c r="AJ10" s="76">
        <v>42073</v>
      </c>
      <c r="AK10" s="83">
        <v>42433</v>
      </c>
      <c r="AL10" s="76">
        <v>42079</v>
      </c>
      <c r="AM10" s="85">
        <v>42810</v>
      </c>
    </row>
    <row r="11" spans="1:39" ht="15">
      <c r="A11" s="1">
        <v>41155</v>
      </c>
      <c r="B11" s="69"/>
      <c r="C11" s="69">
        <v>2.608</v>
      </c>
      <c r="D11" s="69">
        <v>2.511</v>
      </c>
      <c r="E11" s="69">
        <v>2.878</v>
      </c>
      <c r="F11" s="69">
        <v>3.065</v>
      </c>
      <c r="G11" s="69">
        <v>3.319</v>
      </c>
      <c r="H11" s="69">
        <v>3.467</v>
      </c>
      <c r="I11" s="129"/>
      <c r="J11" s="128">
        <f>A11</f>
        <v>41155</v>
      </c>
      <c r="K11" s="69">
        <v>4.332</v>
      </c>
      <c r="L11" s="69">
        <v>4.554</v>
      </c>
      <c r="M11" s="69">
        <v>4.744</v>
      </c>
      <c r="N11" s="69">
        <v>3.9</v>
      </c>
      <c r="O11" s="69">
        <v>4.42</v>
      </c>
      <c r="P11" s="69">
        <v>4.604</v>
      </c>
      <c r="Q11" s="69">
        <v>5.005</v>
      </c>
      <c r="R11" s="73"/>
      <c r="S11" s="69">
        <v>4.673</v>
      </c>
      <c r="T11" s="69">
        <v>5.474</v>
      </c>
      <c r="U11" s="69">
        <v>4.218</v>
      </c>
      <c r="V11" s="69"/>
      <c r="W11" s="69">
        <v>4.147</v>
      </c>
      <c r="X11" s="69">
        <v>5.266</v>
      </c>
      <c r="Y11" s="69">
        <v>4.378</v>
      </c>
      <c r="Z11" s="69">
        <v>4.787</v>
      </c>
      <c r="AA11" s="69">
        <v>5.437</v>
      </c>
      <c r="AB11" s="69">
        <v>4.192</v>
      </c>
      <c r="AC11" s="69">
        <v>4.819</v>
      </c>
      <c r="AD11" s="69">
        <v>4.883</v>
      </c>
      <c r="AE11" s="69">
        <v>4.222</v>
      </c>
      <c r="AF11" s="69">
        <v>4.659</v>
      </c>
      <c r="AG11" s="69"/>
      <c r="AH11" s="69">
        <v>4.868</v>
      </c>
      <c r="AI11" s="69">
        <v>3.682</v>
      </c>
      <c r="AJ11" s="69">
        <v>3.959</v>
      </c>
      <c r="AK11" s="69">
        <v>4.204</v>
      </c>
      <c r="AL11" s="69">
        <v>4.179</v>
      </c>
      <c r="AM11" s="69">
        <v>4.948</v>
      </c>
    </row>
    <row r="12" spans="1:39" ht="15">
      <c r="A12" s="1">
        <v>41156</v>
      </c>
      <c r="B12" s="69"/>
      <c r="C12" s="69">
        <v>2.553</v>
      </c>
      <c r="D12" s="69">
        <v>2.511</v>
      </c>
      <c r="E12" s="69">
        <v>2.891</v>
      </c>
      <c r="F12" s="69">
        <v>3.08</v>
      </c>
      <c r="G12" s="69">
        <v>3.309</v>
      </c>
      <c r="H12" s="69">
        <v>3.483</v>
      </c>
      <c r="I12" s="129"/>
      <c r="J12" s="128">
        <f aca="true" t="shared" si="0" ref="J12:J30">A12</f>
        <v>41156</v>
      </c>
      <c r="K12" s="69">
        <v>4.358</v>
      </c>
      <c r="L12" s="69">
        <v>4.577</v>
      </c>
      <c r="M12" s="69">
        <v>4.797</v>
      </c>
      <c r="N12" s="69">
        <v>3.906</v>
      </c>
      <c r="O12" s="69">
        <v>4.446</v>
      </c>
      <c r="P12" s="69">
        <v>4.628</v>
      </c>
      <c r="Q12" s="69">
        <v>5.04</v>
      </c>
      <c r="R12" s="73"/>
      <c r="S12" s="69">
        <v>4.698</v>
      </c>
      <c r="T12" s="69">
        <v>5.493</v>
      </c>
      <c r="U12" s="69">
        <v>4.165</v>
      </c>
      <c r="V12" s="69"/>
      <c r="W12" s="69">
        <v>4.167</v>
      </c>
      <c r="X12" s="69">
        <v>5.291</v>
      </c>
      <c r="Y12" s="69">
        <v>4.388</v>
      </c>
      <c r="Z12" s="69">
        <v>4.817</v>
      </c>
      <c r="AA12" s="69">
        <v>5.461</v>
      </c>
      <c r="AB12" s="69">
        <v>4.215</v>
      </c>
      <c r="AC12" s="69">
        <v>4.84</v>
      </c>
      <c r="AD12" s="69">
        <v>4.894</v>
      </c>
      <c r="AE12" s="69">
        <v>4.228</v>
      </c>
      <c r="AF12" s="69">
        <v>4.684</v>
      </c>
      <c r="AG12" s="69"/>
      <c r="AH12" s="69">
        <v>4.921</v>
      </c>
      <c r="AI12" s="69">
        <v>3.709</v>
      </c>
      <c r="AJ12" s="69">
        <v>3.99</v>
      </c>
      <c r="AK12" s="69">
        <v>4.23</v>
      </c>
      <c r="AL12" s="69">
        <v>4.21</v>
      </c>
      <c r="AM12" s="69">
        <v>4.957</v>
      </c>
    </row>
    <row r="13" spans="1:39" ht="15">
      <c r="A13" s="1">
        <v>41157</v>
      </c>
      <c r="B13" s="69"/>
      <c r="C13" s="69">
        <v>2.513</v>
      </c>
      <c r="D13" s="69">
        <v>2.527</v>
      </c>
      <c r="E13" s="69">
        <v>2.887</v>
      </c>
      <c r="F13" s="69">
        <v>3.075</v>
      </c>
      <c r="G13" s="69">
        <v>3.34</v>
      </c>
      <c r="H13" s="69">
        <v>3.487</v>
      </c>
      <c r="I13" s="129"/>
      <c r="J13" s="128">
        <f t="shared" si="0"/>
        <v>41157</v>
      </c>
      <c r="K13" s="69">
        <v>4.316</v>
      </c>
      <c r="L13" s="69">
        <v>4.564</v>
      </c>
      <c r="M13" s="69">
        <v>4.7620000000000005</v>
      </c>
      <c r="N13" s="69">
        <v>3.899</v>
      </c>
      <c r="O13" s="69">
        <v>4.408</v>
      </c>
      <c r="P13" s="69">
        <v>4.586</v>
      </c>
      <c r="Q13" s="69">
        <v>5.002</v>
      </c>
      <c r="R13" s="73"/>
      <c r="S13" s="69">
        <v>4.659</v>
      </c>
      <c r="T13" s="69">
        <v>5.468</v>
      </c>
      <c r="U13" s="69">
        <v>4.185</v>
      </c>
      <c r="V13" s="69"/>
      <c r="W13" s="69">
        <v>4.146</v>
      </c>
      <c r="X13" s="69">
        <v>5.249</v>
      </c>
      <c r="Y13" s="69">
        <v>4.37</v>
      </c>
      <c r="Z13" s="69">
        <v>4.773</v>
      </c>
      <c r="AA13" s="69">
        <v>5.424</v>
      </c>
      <c r="AB13" s="69">
        <v>4.172</v>
      </c>
      <c r="AC13" s="69">
        <v>4.807</v>
      </c>
      <c r="AD13" s="69">
        <v>4.88</v>
      </c>
      <c r="AE13" s="69">
        <v>4.221</v>
      </c>
      <c r="AF13" s="69">
        <v>4.642</v>
      </c>
      <c r="AG13" s="69"/>
      <c r="AH13" s="69">
        <v>4.8870000000000005</v>
      </c>
      <c r="AI13" s="69">
        <v>3.676</v>
      </c>
      <c r="AJ13" s="69">
        <v>3.945</v>
      </c>
      <c r="AK13" s="69">
        <v>4.19</v>
      </c>
      <c r="AL13" s="69">
        <v>4.165</v>
      </c>
      <c r="AM13" s="69">
        <v>4.947</v>
      </c>
    </row>
    <row r="14" spans="1:39" ht="15">
      <c r="A14" s="1">
        <v>41158</v>
      </c>
      <c r="B14" s="69"/>
      <c r="C14" s="69">
        <v>2.549</v>
      </c>
      <c r="D14" s="69">
        <v>2.567</v>
      </c>
      <c r="E14" s="69">
        <v>2.959</v>
      </c>
      <c r="F14" s="69">
        <v>3.154</v>
      </c>
      <c r="G14" s="69">
        <v>3.395</v>
      </c>
      <c r="H14" s="69">
        <v>3.5869999999999997</v>
      </c>
      <c r="I14" s="129"/>
      <c r="J14" s="128">
        <f t="shared" si="0"/>
        <v>41158</v>
      </c>
      <c r="K14" s="69">
        <v>4.365</v>
      </c>
      <c r="L14" s="69">
        <v>4.609</v>
      </c>
      <c r="M14" s="69">
        <v>4.82</v>
      </c>
      <c r="N14" s="69">
        <v>3.945</v>
      </c>
      <c r="O14" s="69">
        <v>4.46</v>
      </c>
      <c r="P14" s="69">
        <v>4.64</v>
      </c>
      <c r="Q14" s="69">
        <v>5.062</v>
      </c>
      <c r="R14" s="73"/>
      <c r="S14" s="69">
        <v>4.713</v>
      </c>
      <c r="T14" s="69">
        <v>5.526</v>
      </c>
      <c r="U14" s="69">
        <v>4.244</v>
      </c>
      <c r="V14" s="69"/>
      <c r="W14" s="69">
        <v>4.178</v>
      </c>
      <c r="X14" s="69">
        <v>5.307</v>
      </c>
      <c r="Y14" s="69">
        <v>4.398</v>
      </c>
      <c r="Z14" s="69">
        <v>4.823</v>
      </c>
      <c r="AA14" s="69">
        <v>5.484</v>
      </c>
      <c r="AB14" s="69">
        <v>4.227</v>
      </c>
      <c r="AC14" s="69">
        <v>4.868</v>
      </c>
      <c r="AD14" s="69">
        <v>4.931</v>
      </c>
      <c r="AE14" s="69">
        <v>4.219</v>
      </c>
      <c r="AF14" s="69">
        <v>4.694</v>
      </c>
      <c r="AG14" s="69"/>
      <c r="AH14" s="69">
        <v>4.941</v>
      </c>
      <c r="AI14" s="69">
        <v>3.713</v>
      </c>
      <c r="AJ14" s="69">
        <v>3.991</v>
      </c>
      <c r="AK14" s="69">
        <v>4.24</v>
      </c>
      <c r="AL14" s="69">
        <v>4.213</v>
      </c>
      <c r="AM14" s="69">
        <v>4.997</v>
      </c>
    </row>
    <row r="15" spans="1:39" ht="15">
      <c r="A15" s="1">
        <v>41159</v>
      </c>
      <c r="B15" s="69"/>
      <c r="C15" s="69">
        <v>2.551</v>
      </c>
      <c r="D15" s="69">
        <v>2.617</v>
      </c>
      <c r="E15" s="69">
        <v>3.014</v>
      </c>
      <c r="F15" s="69">
        <v>3.215</v>
      </c>
      <c r="G15" s="69">
        <v>3.467</v>
      </c>
      <c r="H15" s="69">
        <v>3.66</v>
      </c>
      <c r="I15" s="129"/>
      <c r="J15" s="128">
        <f t="shared" si="0"/>
        <v>41159</v>
      </c>
      <c r="K15" s="69">
        <v>4.414</v>
      </c>
      <c r="L15" s="69">
        <v>4.647</v>
      </c>
      <c r="M15" s="69">
        <v>4.888</v>
      </c>
      <c r="N15" s="69">
        <v>3.968</v>
      </c>
      <c r="O15" s="69">
        <v>4.511</v>
      </c>
      <c r="P15" s="69">
        <v>4.691</v>
      </c>
      <c r="Q15" s="69">
        <v>5.126</v>
      </c>
      <c r="R15" s="73"/>
      <c r="S15" s="69">
        <v>4.766</v>
      </c>
      <c r="T15" s="69">
        <v>5.586</v>
      </c>
      <c r="U15" s="69">
        <v>4.404</v>
      </c>
      <c r="V15" s="69"/>
      <c r="W15" s="69">
        <v>4.223</v>
      </c>
      <c r="X15" s="69">
        <v>5.36</v>
      </c>
      <c r="Y15" s="69">
        <v>4.407</v>
      </c>
      <c r="Z15" s="69">
        <v>4.873</v>
      </c>
      <c r="AA15" s="69">
        <v>5.542</v>
      </c>
      <c r="AB15" s="69">
        <v>4.2780000000000005</v>
      </c>
      <c r="AC15" s="69">
        <v>4.926</v>
      </c>
      <c r="AD15" s="69">
        <v>4.998</v>
      </c>
      <c r="AE15" s="69">
        <v>4.233</v>
      </c>
      <c r="AF15" s="69">
        <v>4.743</v>
      </c>
      <c r="AG15" s="69"/>
      <c r="AH15" s="69">
        <v>4.973</v>
      </c>
      <c r="AI15" s="69">
        <v>3.759</v>
      </c>
      <c r="AJ15" s="69">
        <v>4.039</v>
      </c>
      <c r="AK15" s="69">
        <v>4.29</v>
      </c>
      <c r="AL15" s="69">
        <v>4.263</v>
      </c>
      <c r="AM15" s="69">
        <v>5.048</v>
      </c>
    </row>
    <row r="16" spans="1:39" ht="15">
      <c r="A16" s="1">
        <v>41162</v>
      </c>
      <c r="B16" s="69"/>
      <c r="C16" s="69">
        <v>2.628</v>
      </c>
      <c r="D16" s="69">
        <v>2.602</v>
      </c>
      <c r="E16" s="69">
        <v>2.993</v>
      </c>
      <c r="F16" s="69">
        <v>3.189</v>
      </c>
      <c r="G16" s="69">
        <v>3.439</v>
      </c>
      <c r="H16" s="69">
        <v>3.6189999999999998</v>
      </c>
      <c r="I16" s="129"/>
      <c r="J16" s="128">
        <f t="shared" si="0"/>
        <v>41162</v>
      </c>
      <c r="K16" s="69">
        <v>4.368</v>
      </c>
      <c r="L16" s="69">
        <v>4.599</v>
      </c>
      <c r="M16" s="69">
        <v>4.824</v>
      </c>
      <c r="N16" s="69">
        <v>3.9459999999999997</v>
      </c>
      <c r="O16" s="69">
        <v>4.467</v>
      </c>
      <c r="P16" s="69">
        <v>4.638</v>
      </c>
      <c r="Q16" s="69">
        <v>5.064</v>
      </c>
      <c r="R16" s="73"/>
      <c r="S16" s="69">
        <v>4.716</v>
      </c>
      <c r="T16" s="69">
        <v>5.518</v>
      </c>
      <c r="U16" s="69">
        <v>4.621</v>
      </c>
      <c r="V16" s="69"/>
      <c r="W16" s="69">
        <v>4.191</v>
      </c>
      <c r="X16" s="69">
        <v>5.305</v>
      </c>
      <c r="Y16" s="69">
        <v>4.399</v>
      </c>
      <c r="Z16" s="69">
        <v>4.832</v>
      </c>
      <c r="AA16" s="69">
        <v>5.487</v>
      </c>
      <c r="AB16" s="69">
        <v>4.219</v>
      </c>
      <c r="AC16" s="69">
        <v>4.8629999999999995</v>
      </c>
      <c r="AD16" s="69">
        <v>4.929</v>
      </c>
      <c r="AE16" s="69">
        <v>4.215</v>
      </c>
      <c r="AF16" s="69">
        <v>4.692</v>
      </c>
      <c r="AG16" s="69"/>
      <c r="AH16" s="69">
        <v>4.916</v>
      </c>
      <c r="AI16" s="69">
        <v>3.717</v>
      </c>
      <c r="AJ16" s="69">
        <v>3.998</v>
      </c>
      <c r="AK16" s="69">
        <v>4.243</v>
      </c>
      <c r="AL16" s="69">
        <v>4.224</v>
      </c>
      <c r="AM16" s="69">
        <v>5.021</v>
      </c>
    </row>
    <row r="17" spans="1:39" ht="15">
      <c r="A17" s="1">
        <v>41163</v>
      </c>
      <c r="B17" s="69"/>
      <c r="C17" s="69">
        <v>2.551</v>
      </c>
      <c r="D17" s="69">
        <v>2.591</v>
      </c>
      <c r="E17" s="69">
        <v>2.984</v>
      </c>
      <c r="F17" s="69">
        <v>3.174</v>
      </c>
      <c r="G17" s="69">
        <v>3.426</v>
      </c>
      <c r="H17" s="69">
        <v>3.606</v>
      </c>
      <c r="I17" s="129"/>
      <c r="J17" s="128">
        <f t="shared" si="0"/>
        <v>41163</v>
      </c>
      <c r="K17" s="69">
        <v>4.395</v>
      </c>
      <c r="L17" s="69">
        <v>4.606</v>
      </c>
      <c r="M17" s="69">
        <v>4.838</v>
      </c>
      <c r="N17" s="69">
        <v>3.97</v>
      </c>
      <c r="O17" s="69">
        <v>4.498</v>
      </c>
      <c r="P17" s="69">
        <v>4.664</v>
      </c>
      <c r="Q17" s="69">
        <v>5.085</v>
      </c>
      <c r="R17" s="73"/>
      <c r="S17" s="69">
        <v>4.745</v>
      </c>
      <c r="T17" s="69">
        <v>5.54</v>
      </c>
      <c r="U17" s="69">
        <v>4.705</v>
      </c>
      <c r="V17" s="69"/>
      <c r="W17" s="69">
        <v>4.228</v>
      </c>
      <c r="X17" s="69">
        <v>5.332</v>
      </c>
      <c r="Y17" s="69">
        <v>4.417</v>
      </c>
      <c r="Z17" s="69">
        <v>4.858</v>
      </c>
      <c r="AA17" s="69">
        <v>5.5120000000000005</v>
      </c>
      <c r="AB17" s="69">
        <v>4.246</v>
      </c>
      <c r="AC17" s="69">
        <v>4.886</v>
      </c>
      <c r="AD17" s="69">
        <v>4.946</v>
      </c>
      <c r="AE17" s="69">
        <v>4.235</v>
      </c>
      <c r="AF17" s="69">
        <v>4.719</v>
      </c>
      <c r="AG17" s="69"/>
      <c r="AH17" s="69">
        <v>4.933</v>
      </c>
      <c r="AI17" s="69">
        <v>3.755</v>
      </c>
      <c r="AJ17" s="69">
        <v>4.028</v>
      </c>
      <c r="AK17" s="69">
        <v>4.271</v>
      </c>
      <c r="AL17" s="69">
        <v>4.256</v>
      </c>
      <c r="AM17" s="69">
        <v>5.099</v>
      </c>
    </row>
    <row r="18" spans="1:39" ht="15">
      <c r="A18" s="1">
        <v>41164</v>
      </c>
      <c r="B18" s="69"/>
      <c r="C18" s="69">
        <v>2.548</v>
      </c>
      <c r="D18" s="69">
        <v>2.606</v>
      </c>
      <c r="E18" s="69">
        <v>2.999</v>
      </c>
      <c r="F18" s="69">
        <v>3.193</v>
      </c>
      <c r="G18" s="69">
        <v>3.436</v>
      </c>
      <c r="H18" s="69">
        <v>3.613</v>
      </c>
      <c r="I18" s="129"/>
      <c r="J18" s="128">
        <f t="shared" si="0"/>
        <v>41164</v>
      </c>
      <c r="K18" s="69">
        <v>4.421</v>
      </c>
      <c r="L18" s="69">
        <v>4.614</v>
      </c>
      <c r="M18" s="69">
        <v>4.855</v>
      </c>
      <c r="N18" s="69">
        <v>4.006</v>
      </c>
      <c r="O18" s="69">
        <v>4.521</v>
      </c>
      <c r="P18" s="69">
        <v>4.683</v>
      </c>
      <c r="Q18" s="69">
        <v>5.1</v>
      </c>
      <c r="R18" s="73"/>
      <c r="S18" s="69">
        <v>4.765</v>
      </c>
      <c r="T18" s="69">
        <v>5.557</v>
      </c>
      <c r="U18" s="69">
        <v>4.746</v>
      </c>
      <c r="V18" s="69"/>
      <c r="W18" s="69">
        <v>4.26</v>
      </c>
      <c r="X18" s="69">
        <v>5.353</v>
      </c>
      <c r="Y18" s="69">
        <v>4.417</v>
      </c>
      <c r="Z18" s="69">
        <v>4.886</v>
      </c>
      <c r="AA18" s="69">
        <v>5.536</v>
      </c>
      <c r="AB18" s="69">
        <v>4.263</v>
      </c>
      <c r="AC18" s="69">
        <v>4.908</v>
      </c>
      <c r="AD18" s="69">
        <v>4.962</v>
      </c>
      <c r="AE18" s="69">
        <v>4.247</v>
      </c>
      <c r="AF18" s="69">
        <v>4.743</v>
      </c>
      <c r="AG18" s="69"/>
      <c r="AH18" s="69">
        <v>4.952</v>
      </c>
      <c r="AI18" s="69">
        <v>3.8</v>
      </c>
      <c r="AJ18" s="69">
        <v>4.051</v>
      </c>
      <c r="AK18" s="69">
        <v>4.295</v>
      </c>
      <c r="AL18" s="69">
        <v>4.2780000000000005</v>
      </c>
      <c r="AM18" s="69">
        <v>5.146</v>
      </c>
    </row>
    <row r="19" spans="1:39" ht="15">
      <c r="A19" s="1">
        <v>41165</v>
      </c>
      <c r="B19" s="69"/>
      <c r="C19" s="69">
        <v>2.547</v>
      </c>
      <c r="D19" s="69">
        <v>2.636</v>
      </c>
      <c r="E19" s="69">
        <v>3.023</v>
      </c>
      <c r="F19" s="69">
        <v>3.223</v>
      </c>
      <c r="G19" s="69">
        <v>3.467</v>
      </c>
      <c r="H19" s="69">
        <v>3.657</v>
      </c>
      <c r="I19" s="129"/>
      <c r="J19" s="128">
        <f t="shared" si="0"/>
        <v>41165</v>
      </c>
      <c r="K19" s="69">
        <v>4.407</v>
      </c>
      <c r="L19" s="69">
        <v>4.612</v>
      </c>
      <c r="M19" s="69">
        <v>4.8469999999999995</v>
      </c>
      <c r="N19" s="69">
        <v>3.98</v>
      </c>
      <c r="O19" s="69">
        <v>4.508</v>
      </c>
      <c r="P19" s="69">
        <v>4.672</v>
      </c>
      <c r="Q19" s="69">
        <v>5.102</v>
      </c>
      <c r="R19" s="73"/>
      <c r="S19" s="69">
        <v>4.754</v>
      </c>
      <c r="T19" s="69">
        <v>5.554</v>
      </c>
      <c r="U19" s="69">
        <v>4.742</v>
      </c>
      <c r="V19" s="69"/>
      <c r="W19" s="69">
        <v>4.209</v>
      </c>
      <c r="X19" s="69">
        <v>5.34</v>
      </c>
      <c r="Y19" s="69">
        <v>4.438</v>
      </c>
      <c r="Z19" s="69">
        <v>4.875</v>
      </c>
      <c r="AA19" s="69">
        <v>5.371</v>
      </c>
      <c r="AB19" s="69">
        <v>4.25</v>
      </c>
      <c r="AC19" s="69">
        <v>4.9030000000000005</v>
      </c>
      <c r="AD19" s="69">
        <v>4.968</v>
      </c>
      <c r="AE19" s="69">
        <v>4.2379999999999995</v>
      </c>
      <c r="AF19" s="69">
        <v>4.74</v>
      </c>
      <c r="AG19" s="69"/>
      <c r="AH19" s="69">
        <v>4.944</v>
      </c>
      <c r="AI19" s="69">
        <v>3.763</v>
      </c>
      <c r="AJ19" s="69">
        <v>4.038</v>
      </c>
      <c r="AK19" s="69">
        <v>4.281</v>
      </c>
      <c r="AL19" s="69">
        <v>4.267</v>
      </c>
      <c r="AM19" s="69">
        <v>5.09</v>
      </c>
    </row>
    <row r="20" spans="1:39" ht="15">
      <c r="A20" s="1">
        <v>41166</v>
      </c>
      <c r="B20" s="69"/>
      <c r="C20" s="69">
        <v>2.544</v>
      </c>
      <c r="D20" s="69">
        <v>2.635</v>
      </c>
      <c r="E20" s="69">
        <v>3.027</v>
      </c>
      <c r="F20" s="69">
        <v>3.226</v>
      </c>
      <c r="G20" s="69">
        <v>3.475</v>
      </c>
      <c r="H20" s="69">
        <v>3.656</v>
      </c>
      <c r="I20" s="129"/>
      <c r="J20" s="128">
        <f t="shared" si="0"/>
        <v>41166</v>
      </c>
      <c r="K20" s="69">
        <v>4.412</v>
      </c>
      <c r="L20" s="69">
        <v>4.632</v>
      </c>
      <c r="M20" s="69">
        <v>4.744</v>
      </c>
      <c r="N20" s="69">
        <v>3.963</v>
      </c>
      <c r="O20" s="69">
        <v>4.517</v>
      </c>
      <c r="P20" s="69">
        <v>4.723</v>
      </c>
      <c r="Q20" s="69">
        <v>5.159</v>
      </c>
      <c r="R20" s="73"/>
      <c r="S20" s="69">
        <v>4.782</v>
      </c>
      <c r="T20" s="69">
        <v>5.576</v>
      </c>
      <c r="U20" s="69">
        <v>4.25</v>
      </c>
      <c r="V20" s="69"/>
      <c r="W20" s="69">
        <v>4.234</v>
      </c>
      <c r="X20" s="69">
        <v>5.386</v>
      </c>
      <c r="Y20" s="69">
        <v>4.414</v>
      </c>
      <c r="Z20" s="69">
        <v>4.881</v>
      </c>
      <c r="AA20" s="69">
        <v>5.357</v>
      </c>
      <c r="AB20" s="69">
        <v>4.264</v>
      </c>
      <c r="AC20" s="69">
        <v>4.902</v>
      </c>
      <c r="AD20" s="69">
        <v>4.979</v>
      </c>
      <c r="AE20" s="69">
        <v>4.236</v>
      </c>
      <c r="AF20" s="69">
        <v>4.77</v>
      </c>
      <c r="AG20" s="69"/>
      <c r="AH20" s="69">
        <v>4.966</v>
      </c>
      <c r="AI20" s="69">
        <v>3.761</v>
      </c>
      <c r="AJ20" s="69">
        <v>4.043</v>
      </c>
      <c r="AK20" s="69">
        <v>4.29</v>
      </c>
      <c r="AL20" s="69">
        <v>4.263</v>
      </c>
      <c r="AM20" s="69">
        <v>4.886</v>
      </c>
    </row>
    <row r="21" spans="1:39" ht="15">
      <c r="A21" s="1">
        <v>41169</v>
      </c>
      <c r="B21" s="69"/>
      <c r="C21" s="69">
        <v>2.542</v>
      </c>
      <c r="D21" s="69">
        <v>2.652</v>
      </c>
      <c r="E21" s="69">
        <v>3.056</v>
      </c>
      <c r="F21" s="69">
        <v>3.267</v>
      </c>
      <c r="G21" s="69">
        <v>3.534</v>
      </c>
      <c r="H21" s="69">
        <v>3.709</v>
      </c>
      <c r="I21" s="129"/>
      <c r="J21" s="128">
        <f t="shared" si="0"/>
        <v>41169</v>
      </c>
      <c r="K21" s="69">
        <v>4.461</v>
      </c>
      <c r="L21" s="69">
        <v>4.743</v>
      </c>
      <c r="M21" s="69">
        <v>4.912</v>
      </c>
      <c r="N21" s="69">
        <v>3.989</v>
      </c>
      <c r="O21" s="69">
        <v>4.567</v>
      </c>
      <c r="P21" s="69">
        <v>4.7780000000000005</v>
      </c>
      <c r="Q21" s="69">
        <v>5.237</v>
      </c>
      <c r="R21" s="73"/>
      <c r="S21" s="69">
        <v>4.835</v>
      </c>
      <c r="T21" s="69">
        <v>5.651</v>
      </c>
      <c r="U21" s="69">
        <v>4.29</v>
      </c>
      <c r="V21" s="69"/>
      <c r="W21" s="69">
        <v>4.269</v>
      </c>
      <c r="X21" s="69">
        <v>5.441</v>
      </c>
      <c r="Y21" s="69">
        <v>4.418</v>
      </c>
      <c r="Z21" s="69">
        <v>4.925</v>
      </c>
      <c r="AA21" s="69">
        <v>5.413</v>
      </c>
      <c r="AB21" s="69">
        <v>4.32</v>
      </c>
      <c r="AC21" s="69">
        <v>4.975</v>
      </c>
      <c r="AD21" s="69">
        <v>5.06</v>
      </c>
      <c r="AE21" s="69">
        <v>4.243</v>
      </c>
      <c r="AF21" s="69">
        <v>4.822</v>
      </c>
      <c r="AG21" s="69"/>
      <c r="AH21" s="69">
        <v>5.002</v>
      </c>
      <c r="AI21" s="69">
        <v>3.797</v>
      </c>
      <c r="AJ21" s="69">
        <v>4.087</v>
      </c>
      <c r="AK21" s="69">
        <v>4.342</v>
      </c>
      <c r="AL21" s="69">
        <v>4.305</v>
      </c>
      <c r="AM21" s="69">
        <v>4.938</v>
      </c>
    </row>
    <row r="22" spans="1:39" ht="15">
      <c r="A22" s="1">
        <v>41170</v>
      </c>
      <c r="B22" s="69"/>
      <c r="C22" s="69">
        <v>2.5629999999999997</v>
      </c>
      <c r="D22" s="69">
        <v>2.629</v>
      </c>
      <c r="E22" s="69">
        <v>3.04</v>
      </c>
      <c r="F22" s="69">
        <v>3.242</v>
      </c>
      <c r="G22" s="69">
        <v>3.505</v>
      </c>
      <c r="H22" s="69">
        <v>3.6959999999999997</v>
      </c>
      <c r="I22" s="129"/>
      <c r="J22" s="128">
        <f t="shared" si="0"/>
        <v>41170</v>
      </c>
      <c r="K22" s="69">
        <v>4.431</v>
      </c>
      <c r="L22" s="69">
        <v>4.717</v>
      </c>
      <c r="M22" s="69">
        <v>4.884</v>
      </c>
      <c r="N22" s="69">
        <v>3.961</v>
      </c>
      <c r="O22" s="69">
        <v>4.538</v>
      </c>
      <c r="P22" s="69">
        <v>4.748</v>
      </c>
      <c r="Q22" s="69">
        <v>5.21</v>
      </c>
      <c r="R22" s="73"/>
      <c r="S22" s="69">
        <v>4.806</v>
      </c>
      <c r="T22" s="69">
        <v>5.623</v>
      </c>
      <c r="U22" s="69">
        <v>4.255</v>
      </c>
      <c r="V22" s="69"/>
      <c r="W22" s="69">
        <v>4.24</v>
      </c>
      <c r="X22" s="69">
        <v>5.415</v>
      </c>
      <c r="Y22" s="69">
        <v>4.41</v>
      </c>
      <c r="Z22" s="69">
        <v>4.894</v>
      </c>
      <c r="AA22" s="69">
        <v>5.388</v>
      </c>
      <c r="AB22" s="69">
        <v>4.293</v>
      </c>
      <c r="AC22" s="69">
        <v>4.949</v>
      </c>
      <c r="AD22" s="69">
        <v>5.032</v>
      </c>
      <c r="AE22" s="69">
        <v>4.236</v>
      </c>
      <c r="AF22" s="69">
        <v>4.79</v>
      </c>
      <c r="AG22" s="69"/>
      <c r="AH22" s="69">
        <v>4.994</v>
      </c>
      <c r="AI22" s="69">
        <v>3.7640000000000002</v>
      </c>
      <c r="AJ22" s="69">
        <v>4.055</v>
      </c>
      <c r="AK22" s="69">
        <v>4.312</v>
      </c>
      <c r="AL22" s="69">
        <v>4.273</v>
      </c>
      <c r="AM22" s="69">
        <v>4.911</v>
      </c>
    </row>
    <row r="23" spans="1:39" ht="15">
      <c r="A23" s="1">
        <v>41171</v>
      </c>
      <c r="B23" s="69"/>
      <c r="C23" s="69">
        <v>2.558</v>
      </c>
      <c r="D23" s="69">
        <v>2.624</v>
      </c>
      <c r="E23" s="69">
        <v>3.03</v>
      </c>
      <c r="F23" s="69">
        <v>3.221</v>
      </c>
      <c r="G23" s="69">
        <v>3.501</v>
      </c>
      <c r="H23" s="69">
        <v>3.682</v>
      </c>
      <c r="I23" s="129"/>
      <c r="J23" s="128">
        <f t="shared" si="0"/>
        <v>41171</v>
      </c>
      <c r="K23" s="69">
        <v>4.402</v>
      </c>
      <c r="L23" s="69">
        <v>4.6370000000000005</v>
      </c>
      <c r="M23" s="69">
        <v>4.858</v>
      </c>
      <c r="N23" s="69">
        <v>3.94</v>
      </c>
      <c r="O23" s="69">
        <v>4.51</v>
      </c>
      <c r="P23" s="69">
        <v>4.72</v>
      </c>
      <c r="Q23" s="69">
        <v>5.179</v>
      </c>
      <c r="R23" s="73"/>
      <c r="S23" s="69">
        <v>4.779</v>
      </c>
      <c r="T23" s="69">
        <v>5.6</v>
      </c>
      <c r="U23" s="69">
        <v>4.216</v>
      </c>
      <c r="V23" s="69"/>
      <c r="W23" s="69">
        <v>4.214</v>
      </c>
      <c r="X23" s="69">
        <v>5.389</v>
      </c>
      <c r="Y23" s="69">
        <v>4.385</v>
      </c>
      <c r="Z23" s="69">
        <v>4.865</v>
      </c>
      <c r="AA23" s="69">
        <v>5.364</v>
      </c>
      <c r="AB23" s="69">
        <v>4.267</v>
      </c>
      <c r="AC23" s="69">
        <v>4.926</v>
      </c>
      <c r="AD23" s="69">
        <v>5.009</v>
      </c>
      <c r="AE23" s="69">
        <v>4.217</v>
      </c>
      <c r="AF23" s="69">
        <v>4.765</v>
      </c>
      <c r="AG23" s="69"/>
      <c r="AH23" s="69">
        <v>4.989</v>
      </c>
      <c r="AI23" s="69">
        <v>3.739</v>
      </c>
      <c r="AJ23" s="69">
        <v>4.027</v>
      </c>
      <c r="AK23" s="69">
        <v>4.285</v>
      </c>
      <c r="AL23" s="69">
        <v>4.242</v>
      </c>
      <c r="AM23" s="69">
        <v>4.899</v>
      </c>
    </row>
    <row r="24" spans="1:39" ht="15">
      <c r="A24" s="1">
        <v>41172</v>
      </c>
      <c r="B24" s="69"/>
      <c r="C24" s="69">
        <v>2.541</v>
      </c>
      <c r="D24" s="69">
        <v>2.598</v>
      </c>
      <c r="E24" s="69">
        <v>3.003</v>
      </c>
      <c r="F24" s="69">
        <v>3.19</v>
      </c>
      <c r="G24" s="69">
        <v>3.465</v>
      </c>
      <c r="H24" s="69">
        <v>3.646</v>
      </c>
      <c r="I24" s="129"/>
      <c r="J24" s="128">
        <f t="shared" si="0"/>
        <v>41172</v>
      </c>
      <c r="K24" s="69">
        <v>4.356</v>
      </c>
      <c r="L24" s="69">
        <v>4.588</v>
      </c>
      <c r="M24" s="69">
        <v>4.8</v>
      </c>
      <c r="N24" s="69">
        <v>3.925</v>
      </c>
      <c r="O24" s="69">
        <v>4.46</v>
      </c>
      <c r="P24" s="69">
        <v>4.668</v>
      </c>
      <c r="Q24" s="69">
        <v>5.113</v>
      </c>
      <c r="R24" s="73"/>
      <c r="S24" s="69">
        <v>4.725</v>
      </c>
      <c r="T24" s="69">
        <v>5.523</v>
      </c>
      <c r="U24" s="69">
        <v>4.188</v>
      </c>
      <c r="V24" s="69"/>
      <c r="W24" s="69">
        <v>4.189</v>
      </c>
      <c r="X24" s="69">
        <v>5.331</v>
      </c>
      <c r="Y24" s="69">
        <v>4.386</v>
      </c>
      <c r="Z24" s="69">
        <v>4.823</v>
      </c>
      <c r="AA24" s="69">
        <v>5.302</v>
      </c>
      <c r="AB24" s="69">
        <v>4.21</v>
      </c>
      <c r="AC24" s="69">
        <v>4.85</v>
      </c>
      <c r="AD24" s="69">
        <v>4.93</v>
      </c>
      <c r="AE24" s="69">
        <v>4.214</v>
      </c>
      <c r="AF24" s="69">
        <v>4.715</v>
      </c>
      <c r="AG24" s="69"/>
      <c r="AH24" s="69">
        <v>4.943</v>
      </c>
      <c r="AI24" s="69">
        <v>3.716</v>
      </c>
      <c r="AJ24" s="69">
        <v>3.985</v>
      </c>
      <c r="AK24" s="69">
        <v>4.236</v>
      </c>
      <c r="AL24" s="69">
        <v>4.202</v>
      </c>
      <c r="AM24" s="69">
        <v>4.846</v>
      </c>
    </row>
    <row r="25" spans="1:39" ht="15">
      <c r="A25" s="1">
        <v>41173</v>
      </c>
      <c r="B25" s="69"/>
      <c r="C25" s="69">
        <v>2.56</v>
      </c>
      <c r="D25" s="69">
        <v>2.613</v>
      </c>
      <c r="E25" s="69">
        <v>3.019</v>
      </c>
      <c r="F25" s="69">
        <v>3.205</v>
      </c>
      <c r="G25" s="69">
        <v>3.474</v>
      </c>
      <c r="H25" s="69">
        <v>3.642</v>
      </c>
      <c r="I25" s="129"/>
      <c r="J25" s="128">
        <f t="shared" si="0"/>
        <v>41173</v>
      </c>
      <c r="K25" s="69">
        <v>4.396</v>
      </c>
      <c r="L25" s="69">
        <v>4.62</v>
      </c>
      <c r="M25" s="69">
        <v>4.749</v>
      </c>
      <c r="N25" s="69">
        <v>3.9370000000000003</v>
      </c>
      <c r="O25" s="69">
        <v>4.501</v>
      </c>
      <c r="P25" s="69">
        <v>4.707</v>
      </c>
      <c r="Q25" s="69">
        <v>5.141</v>
      </c>
      <c r="R25" s="73"/>
      <c r="S25" s="69">
        <v>4.764</v>
      </c>
      <c r="T25" s="69">
        <v>5.567</v>
      </c>
      <c r="U25" s="69">
        <v>4.228</v>
      </c>
      <c r="V25" s="69"/>
      <c r="W25" s="69">
        <v>4.213</v>
      </c>
      <c r="X25" s="69">
        <v>5.368</v>
      </c>
      <c r="Y25" s="69">
        <v>4.39</v>
      </c>
      <c r="Z25" s="69">
        <v>4.864</v>
      </c>
      <c r="AA25" s="69">
        <v>5.338</v>
      </c>
      <c r="AB25" s="69">
        <v>4.248</v>
      </c>
      <c r="AC25" s="69">
        <v>4.877</v>
      </c>
      <c r="AD25" s="69">
        <v>4.955</v>
      </c>
      <c r="AE25" s="69">
        <v>4.218</v>
      </c>
      <c r="AF25" s="69">
        <v>4.754</v>
      </c>
      <c r="AG25" s="69"/>
      <c r="AH25" s="69">
        <v>4.974</v>
      </c>
      <c r="AI25" s="69">
        <v>3.739</v>
      </c>
      <c r="AJ25" s="69">
        <v>4.027</v>
      </c>
      <c r="AK25" s="69">
        <v>4.276</v>
      </c>
      <c r="AL25" s="69">
        <v>4.244</v>
      </c>
      <c r="AM25" s="69">
        <v>4.894</v>
      </c>
    </row>
    <row r="26" spans="1:39" ht="15">
      <c r="A26" s="1">
        <v>41176</v>
      </c>
      <c r="B26" s="69"/>
      <c r="C26" s="69">
        <v>2.567</v>
      </c>
      <c r="D26" s="69">
        <v>2.6029999999999998</v>
      </c>
      <c r="E26" s="69">
        <v>3.004</v>
      </c>
      <c r="F26" s="69">
        <v>3.184</v>
      </c>
      <c r="G26" s="69">
        <v>3.456</v>
      </c>
      <c r="H26" s="69">
        <v>3.624</v>
      </c>
      <c r="I26" s="129"/>
      <c r="J26" s="128">
        <f t="shared" si="0"/>
        <v>41176</v>
      </c>
      <c r="K26" s="69">
        <v>4.352</v>
      </c>
      <c r="L26" s="69">
        <v>4.619</v>
      </c>
      <c r="M26" s="69">
        <v>4.784</v>
      </c>
      <c r="N26" s="69">
        <v>3.914</v>
      </c>
      <c r="O26" s="69">
        <v>4.456</v>
      </c>
      <c r="P26" s="69">
        <v>4.662</v>
      </c>
      <c r="Q26" s="69">
        <v>5.082</v>
      </c>
      <c r="R26" s="73"/>
      <c r="S26" s="69">
        <v>4.719</v>
      </c>
      <c r="T26" s="69">
        <v>5.4879999999999995</v>
      </c>
      <c r="U26" s="69">
        <v>4.182</v>
      </c>
      <c r="V26" s="69"/>
      <c r="W26" s="69">
        <v>4.18</v>
      </c>
      <c r="X26" s="69">
        <v>5.319</v>
      </c>
      <c r="Y26" s="69">
        <v>4.376</v>
      </c>
      <c r="Z26" s="69">
        <v>4.82</v>
      </c>
      <c r="AA26" s="69">
        <v>5.288</v>
      </c>
      <c r="AB26" s="69">
        <v>4.2</v>
      </c>
      <c r="AC26" s="69">
        <v>4.814</v>
      </c>
      <c r="AD26" s="69">
        <v>4.896</v>
      </c>
      <c r="AE26" s="69">
        <v>4.209</v>
      </c>
      <c r="AF26" s="69">
        <v>4.709</v>
      </c>
      <c r="AG26" s="69"/>
      <c r="AH26" s="69">
        <v>4.917</v>
      </c>
      <c r="AI26" s="69">
        <v>3.707</v>
      </c>
      <c r="AJ26" s="69">
        <v>3.982</v>
      </c>
      <c r="AK26" s="69">
        <v>4.231</v>
      </c>
      <c r="AL26" s="69">
        <v>4.198</v>
      </c>
      <c r="AM26" s="69">
        <v>4.85</v>
      </c>
    </row>
    <row r="27" spans="1:39" ht="15">
      <c r="A27" s="1">
        <v>41177</v>
      </c>
      <c r="B27" s="69"/>
      <c r="C27" s="69">
        <v>2.645</v>
      </c>
      <c r="D27" s="69">
        <v>2.572</v>
      </c>
      <c r="E27" s="69">
        <v>2.969</v>
      </c>
      <c r="F27" s="69">
        <v>3.151</v>
      </c>
      <c r="G27" s="69">
        <v>3.42</v>
      </c>
      <c r="H27" s="69">
        <v>3.581</v>
      </c>
      <c r="I27" s="129"/>
      <c r="J27" s="128">
        <f t="shared" si="0"/>
        <v>41177</v>
      </c>
      <c r="K27" s="69">
        <v>4.326</v>
      </c>
      <c r="L27" s="69">
        <v>4.563</v>
      </c>
      <c r="M27" s="69">
        <v>4.661</v>
      </c>
      <c r="N27" s="69">
        <v>3.905</v>
      </c>
      <c r="O27" s="69">
        <v>4.428</v>
      </c>
      <c r="P27" s="69">
        <v>4.631</v>
      </c>
      <c r="Q27" s="69">
        <v>5.049</v>
      </c>
      <c r="R27" s="73"/>
      <c r="S27" s="69">
        <v>4.687</v>
      </c>
      <c r="T27" s="69">
        <v>5.45</v>
      </c>
      <c r="U27" s="69">
        <v>4.161</v>
      </c>
      <c r="V27" s="69"/>
      <c r="W27" s="69">
        <v>4.166</v>
      </c>
      <c r="X27" s="69">
        <v>5.285</v>
      </c>
      <c r="Y27" s="69">
        <v>4.38</v>
      </c>
      <c r="Z27" s="69">
        <v>4.795</v>
      </c>
      <c r="AA27" s="69">
        <v>5.252</v>
      </c>
      <c r="AB27" s="69">
        <v>4.168</v>
      </c>
      <c r="AC27" s="69">
        <v>4.7780000000000005</v>
      </c>
      <c r="AD27" s="69">
        <v>4.857</v>
      </c>
      <c r="AE27" s="69">
        <v>4.207</v>
      </c>
      <c r="AF27" s="69">
        <v>4.68</v>
      </c>
      <c r="AG27" s="69"/>
      <c r="AH27" s="69">
        <v>4.874</v>
      </c>
      <c r="AI27" s="69">
        <v>3.6959999999999997</v>
      </c>
      <c r="AJ27" s="69">
        <v>3.959</v>
      </c>
      <c r="AK27" s="69">
        <v>4.203</v>
      </c>
      <c r="AL27" s="69">
        <v>4.175</v>
      </c>
      <c r="AM27" s="69">
        <v>4.811</v>
      </c>
    </row>
    <row r="28" spans="1:39" ht="15">
      <c r="A28" s="1">
        <v>41178</v>
      </c>
      <c r="B28" s="69"/>
      <c r="C28" s="69">
        <v>2.565</v>
      </c>
      <c r="D28" s="69">
        <v>2.556</v>
      </c>
      <c r="E28" s="69">
        <v>2.941</v>
      </c>
      <c r="F28" s="69">
        <v>3.093</v>
      </c>
      <c r="G28" s="69">
        <v>3.372</v>
      </c>
      <c r="H28" s="69">
        <v>3.535</v>
      </c>
      <c r="I28" s="129"/>
      <c r="J28" s="128">
        <f t="shared" si="0"/>
        <v>41178</v>
      </c>
      <c r="K28" s="69">
        <v>4.32</v>
      </c>
      <c r="L28" s="69">
        <v>4.571</v>
      </c>
      <c r="M28" s="69">
        <v>4.741</v>
      </c>
      <c r="N28" s="69">
        <v>3.894</v>
      </c>
      <c r="O28" s="69">
        <v>4.422</v>
      </c>
      <c r="P28" s="69">
        <v>4.62</v>
      </c>
      <c r="Q28" s="69">
        <v>5.033</v>
      </c>
      <c r="R28" s="73"/>
      <c r="S28" s="69">
        <v>4.68</v>
      </c>
      <c r="T28" s="69">
        <v>5.44</v>
      </c>
      <c r="U28" s="69">
        <v>4.143</v>
      </c>
      <c r="V28" s="69"/>
      <c r="W28" s="69">
        <v>4.169</v>
      </c>
      <c r="X28" s="69">
        <v>5.275</v>
      </c>
      <c r="Y28" s="69">
        <v>4.399</v>
      </c>
      <c r="Z28" s="69">
        <v>4.789</v>
      </c>
      <c r="AA28" s="69">
        <v>5.244</v>
      </c>
      <c r="AB28" s="69">
        <v>4.157</v>
      </c>
      <c r="AC28" s="69">
        <v>4.766</v>
      </c>
      <c r="AD28" s="69">
        <v>4.85</v>
      </c>
      <c r="AE28" s="69">
        <v>4.219</v>
      </c>
      <c r="AF28" s="69">
        <v>4.672</v>
      </c>
      <c r="AG28" s="69"/>
      <c r="AH28" s="69">
        <v>4.875</v>
      </c>
      <c r="AI28" s="69">
        <v>3.6959999999999997</v>
      </c>
      <c r="AJ28" s="69">
        <v>3.953</v>
      </c>
      <c r="AK28" s="69">
        <v>4.197</v>
      </c>
      <c r="AL28" s="69">
        <v>4.17</v>
      </c>
      <c r="AM28" s="69">
        <v>4.798</v>
      </c>
    </row>
    <row r="29" spans="1:39" ht="15">
      <c r="A29" s="1">
        <v>41179</v>
      </c>
      <c r="B29" s="69"/>
      <c r="C29" s="69">
        <v>2.552</v>
      </c>
      <c r="D29" s="69">
        <v>2.515</v>
      </c>
      <c r="E29" s="69">
        <v>2.89</v>
      </c>
      <c r="F29" s="69">
        <v>3.059</v>
      </c>
      <c r="G29" s="69">
        <v>3.328</v>
      </c>
      <c r="H29" s="69">
        <v>3.49</v>
      </c>
      <c r="I29" s="129"/>
      <c r="J29" s="128">
        <f t="shared" si="0"/>
        <v>41179</v>
      </c>
      <c r="K29" s="69">
        <v>4.32</v>
      </c>
      <c r="L29" s="69">
        <v>4.57</v>
      </c>
      <c r="M29" s="69">
        <v>4.746</v>
      </c>
      <c r="N29" s="69">
        <v>3.903</v>
      </c>
      <c r="O29" s="69">
        <v>4.423</v>
      </c>
      <c r="P29" s="69">
        <v>4.62</v>
      </c>
      <c r="Q29" s="69">
        <v>5.011</v>
      </c>
      <c r="R29" s="73"/>
      <c r="S29" s="69">
        <v>4.682</v>
      </c>
      <c r="T29" s="69">
        <v>5.452</v>
      </c>
      <c r="U29" s="69">
        <v>4.155</v>
      </c>
      <c r="V29" s="69"/>
      <c r="W29" s="69">
        <v>4.161</v>
      </c>
      <c r="X29" s="69">
        <v>5.28</v>
      </c>
      <c r="Y29" s="69">
        <v>4.402</v>
      </c>
      <c r="Z29" s="69">
        <v>4.79</v>
      </c>
      <c r="AA29" s="69">
        <v>5.245</v>
      </c>
      <c r="AB29" s="69">
        <v>4.163</v>
      </c>
      <c r="AC29" s="69">
        <v>4.768</v>
      </c>
      <c r="AD29" s="69">
        <v>4.841</v>
      </c>
      <c r="AE29" s="69">
        <v>4.226</v>
      </c>
      <c r="AF29" s="69">
        <v>4.675</v>
      </c>
      <c r="AG29" s="69"/>
      <c r="AH29" s="69">
        <v>4.8870000000000005</v>
      </c>
      <c r="AI29" s="69">
        <v>3.694</v>
      </c>
      <c r="AJ29" s="69">
        <v>3.953</v>
      </c>
      <c r="AK29" s="69">
        <v>4.197</v>
      </c>
      <c r="AL29" s="69">
        <v>4.17</v>
      </c>
      <c r="AM29" s="69">
        <v>4.787</v>
      </c>
    </row>
    <row r="30" spans="1:39" ht="15">
      <c r="A30" s="1">
        <v>41180</v>
      </c>
      <c r="B30" s="69"/>
      <c r="C30" s="69">
        <v>2.544</v>
      </c>
      <c r="D30" s="69">
        <v>2.51</v>
      </c>
      <c r="E30" s="69">
        <v>2.884</v>
      </c>
      <c r="F30" s="69">
        <v>3.052</v>
      </c>
      <c r="G30" s="69">
        <v>3.32</v>
      </c>
      <c r="H30" s="69">
        <v>3.473</v>
      </c>
      <c r="I30" s="129"/>
      <c r="J30" s="128">
        <f t="shared" si="0"/>
        <v>41180</v>
      </c>
      <c r="K30" s="69">
        <v>4.329</v>
      </c>
      <c r="L30" s="69">
        <v>4.515</v>
      </c>
      <c r="M30" s="69">
        <v>4.741</v>
      </c>
      <c r="N30" s="69">
        <v>3.9210000000000003</v>
      </c>
      <c r="O30" s="69">
        <v>4.428</v>
      </c>
      <c r="P30" s="69">
        <v>4.625</v>
      </c>
      <c r="Q30" s="69">
        <v>5.017</v>
      </c>
      <c r="R30" s="73"/>
      <c r="S30" s="69">
        <v>4.685</v>
      </c>
      <c r="T30" s="69">
        <v>5.386</v>
      </c>
      <c r="U30" s="69">
        <v>4.174</v>
      </c>
      <c r="V30" s="69"/>
      <c r="W30" s="69">
        <v>4.216</v>
      </c>
      <c r="X30" s="69">
        <v>5.206</v>
      </c>
      <c r="Y30" s="69">
        <v>4.401</v>
      </c>
      <c r="Z30" s="69">
        <v>4.799</v>
      </c>
      <c r="AA30" s="69">
        <v>5.244</v>
      </c>
      <c r="AB30" s="69">
        <v>4.163</v>
      </c>
      <c r="AC30" s="69">
        <v>4.765</v>
      </c>
      <c r="AD30" s="69">
        <v>4.841</v>
      </c>
      <c r="AE30" s="69">
        <v>4.224</v>
      </c>
      <c r="AF30" s="69">
        <v>4.681</v>
      </c>
      <c r="AG30" s="69"/>
      <c r="AH30" s="69">
        <v>4.858</v>
      </c>
      <c r="AI30" s="69">
        <v>3.709</v>
      </c>
      <c r="AJ30" s="69">
        <v>3.963</v>
      </c>
      <c r="AK30" s="69">
        <v>4.204</v>
      </c>
      <c r="AL30" s="69">
        <v>4.18</v>
      </c>
      <c r="AM30" s="69">
        <v>4.788</v>
      </c>
    </row>
    <row r="31" spans="1:39" ht="15">
      <c r="A31" s="143"/>
      <c r="B31" s="69"/>
      <c r="C31" s="73"/>
      <c r="D31" s="69"/>
      <c r="E31" s="73"/>
      <c r="F31" s="63"/>
      <c r="G31" s="63"/>
      <c r="H31" s="63"/>
      <c r="I31" s="129"/>
      <c r="J31" s="128"/>
      <c r="K31" s="80"/>
      <c r="L31" s="73"/>
      <c r="M31" s="62"/>
      <c r="N31" s="73"/>
      <c r="O31" s="62"/>
      <c r="P31" s="73"/>
      <c r="Q31" s="62"/>
      <c r="R31" s="86"/>
      <c r="S31" s="144"/>
      <c r="T31" s="73"/>
      <c r="U31" s="62"/>
      <c r="V31" s="86"/>
      <c r="W31" s="62"/>
      <c r="X31" s="86"/>
      <c r="Y31" s="62"/>
      <c r="Z31" s="73"/>
      <c r="AA31" s="62"/>
      <c r="AB31" s="145"/>
      <c r="AC31" s="62"/>
      <c r="AD31" s="73"/>
      <c r="AE31" s="62"/>
      <c r="AF31" s="73"/>
      <c r="AG31" s="62"/>
      <c r="AH31" s="73"/>
      <c r="AI31" s="62"/>
      <c r="AJ31" s="73"/>
      <c r="AK31" s="62"/>
      <c r="AL31" s="73"/>
      <c r="AM31" s="63"/>
    </row>
    <row r="32" spans="1:39" ht="15">
      <c r="A32" s="143"/>
      <c r="B32" s="69"/>
      <c r="C32" s="73"/>
      <c r="D32" s="69"/>
      <c r="E32" s="73"/>
      <c r="F32" s="63"/>
      <c r="G32" s="63"/>
      <c r="H32" s="63"/>
      <c r="I32" s="126"/>
      <c r="J32" s="128"/>
      <c r="K32" s="69"/>
      <c r="L32" s="73"/>
      <c r="M32" s="62"/>
      <c r="N32" s="73"/>
      <c r="O32" s="62"/>
      <c r="P32" s="73"/>
      <c r="Q32" s="62"/>
      <c r="R32" s="86"/>
      <c r="S32" s="144"/>
      <c r="T32" s="73"/>
      <c r="U32" s="62"/>
      <c r="V32" s="86"/>
      <c r="W32" s="62"/>
      <c r="X32" s="86"/>
      <c r="Y32" s="62"/>
      <c r="Z32" s="73"/>
      <c r="AA32" s="62"/>
      <c r="AB32" s="145"/>
      <c r="AC32" s="62"/>
      <c r="AD32" s="73"/>
      <c r="AE32" s="62"/>
      <c r="AF32" s="73"/>
      <c r="AG32" s="62"/>
      <c r="AH32" s="73"/>
      <c r="AI32" s="62"/>
      <c r="AJ32" s="73"/>
      <c r="AK32" s="62"/>
      <c r="AL32" s="73"/>
      <c r="AM32" s="63"/>
    </row>
    <row r="33" spans="1:39" ht="15">
      <c r="A33" s="143"/>
      <c r="B33" s="70"/>
      <c r="C33" s="74"/>
      <c r="D33" s="70"/>
      <c r="E33" s="74"/>
      <c r="F33" s="65"/>
      <c r="G33" s="65"/>
      <c r="H33" s="65"/>
      <c r="I33" s="126"/>
      <c r="J33" s="128"/>
      <c r="K33" s="70"/>
      <c r="L33" s="74"/>
      <c r="M33" s="64"/>
      <c r="N33" s="74"/>
      <c r="O33" s="64"/>
      <c r="P33" s="74"/>
      <c r="Q33" s="64"/>
      <c r="R33" s="87"/>
      <c r="S33" s="146"/>
      <c r="T33" s="74"/>
      <c r="U33" s="64"/>
      <c r="V33" s="87"/>
      <c r="W33" s="64"/>
      <c r="X33" s="87"/>
      <c r="Y33" s="64"/>
      <c r="Z33" s="74"/>
      <c r="AA33" s="64"/>
      <c r="AB33" s="147"/>
      <c r="AC33" s="64"/>
      <c r="AD33" s="74"/>
      <c r="AE33" s="64"/>
      <c r="AF33" s="74"/>
      <c r="AG33" s="81"/>
      <c r="AH33" s="74"/>
      <c r="AI33" s="74"/>
      <c r="AJ33" s="74"/>
      <c r="AK33" s="64"/>
      <c r="AL33" s="74"/>
      <c r="AM33" s="65"/>
    </row>
    <row r="34" spans="2:34" ht="15">
      <c r="B34" s="3"/>
      <c r="D34" s="25"/>
      <c r="E34" s="1"/>
      <c r="F34" s="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2:39" ht="15">
      <c r="B35" s="163" t="s">
        <v>37</v>
      </c>
      <c r="C35" s="164"/>
      <c r="D35" s="164"/>
      <c r="E35" s="164"/>
      <c r="F35" s="164"/>
      <c r="G35" s="164"/>
      <c r="H35" s="165"/>
      <c r="I35" s="127"/>
      <c r="K35" s="151" t="s">
        <v>37</v>
      </c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3"/>
    </row>
    <row r="36" spans="2:39" ht="15">
      <c r="B36" s="148" t="s">
        <v>38</v>
      </c>
      <c r="C36" s="149"/>
      <c r="D36" s="149"/>
      <c r="E36" s="149"/>
      <c r="F36" s="149"/>
      <c r="G36" s="149"/>
      <c r="H36" s="150"/>
      <c r="I36" s="101"/>
      <c r="K36" s="154" t="s">
        <v>38</v>
      </c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6"/>
    </row>
    <row r="37" spans="1:39" ht="15">
      <c r="A37" s="14"/>
      <c r="B37" s="67" t="s">
        <v>0</v>
      </c>
      <c r="C37" s="71" t="s">
        <v>0</v>
      </c>
      <c r="D37" s="66" t="s">
        <v>0</v>
      </c>
      <c r="E37" s="71" t="s">
        <v>0</v>
      </c>
      <c r="F37" s="68" t="s">
        <v>0</v>
      </c>
      <c r="G37" s="68" t="s">
        <v>0</v>
      </c>
      <c r="H37" s="68" t="s">
        <v>0</v>
      </c>
      <c r="I37" s="60"/>
      <c r="J37" s="22"/>
      <c r="K37" s="66" t="s">
        <v>1</v>
      </c>
      <c r="L37" s="71" t="s">
        <v>1</v>
      </c>
      <c r="M37" s="67" t="s">
        <v>1</v>
      </c>
      <c r="N37" s="71" t="s">
        <v>2</v>
      </c>
      <c r="O37" s="67" t="s">
        <v>2</v>
      </c>
      <c r="P37" s="71" t="s">
        <v>2</v>
      </c>
      <c r="Q37" s="67" t="s">
        <v>2</v>
      </c>
      <c r="R37" s="71" t="s">
        <v>3</v>
      </c>
      <c r="S37" s="67" t="s">
        <v>3</v>
      </c>
      <c r="T37" s="71" t="s">
        <v>3</v>
      </c>
      <c r="U37" s="67" t="s">
        <v>4</v>
      </c>
      <c r="V37" s="71" t="s">
        <v>5</v>
      </c>
      <c r="W37" s="67" t="s">
        <v>6</v>
      </c>
      <c r="X37" s="71" t="s">
        <v>6</v>
      </c>
      <c r="Y37" s="67" t="s">
        <v>7</v>
      </c>
      <c r="Z37" s="71" t="s">
        <v>7</v>
      </c>
      <c r="AA37" s="67" t="s">
        <v>7</v>
      </c>
      <c r="AB37" s="71" t="s">
        <v>8</v>
      </c>
      <c r="AC37" s="67" t="s">
        <v>8</v>
      </c>
      <c r="AD37" s="71" t="s">
        <v>8</v>
      </c>
      <c r="AE37" s="67" t="s">
        <v>9</v>
      </c>
      <c r="AF37" s="71" t="s">
        <v>9</v>
      </c>
      <c r="AG37" s="67" t="s">
        <v>10</v>
      </c>
      <c r="AH37" s="71" t="s">
        <v>10</v>
      </c>
      <c r="AI37" s="82" t="s">
        <v>27</v>
      </c>
      <c r="AJ37" s="71" t="s">
        <v>27</v>
      </c>
      <c r="AK37" s="67" t="s">
        <v>27</v>
      </c>
      <c r="AL37" s="71" t="s">
        <v>28</v>
      </c>
      <c r="AM37" s="68" t="s">
        <v>28</v>
      </c>
    </row>
    <row r="38" spans="1:39" ht="15">
      <c r="A38" s="14"/>
      <c r="B38" s="83">
        <v>40862</v>
      </c>
      <c r="C38" s="76">
        <v>41379</v>
      </c>
      <c r="D38" s="75">
        <v>42109</v>
      </c>
      <c r="E38" s="76">
        <v>43084</v>
      </c>
      <c r="F38" s="77">
        <v>43539</v>
      </c>
      <c r="G38" s="77">
        <v>44331</v>
      </c>
      <c r="H38" s="77">
        <v>45031</v>
      </c>
      <c r="I38" s="61"/>
      <c r="K38" s="75">
        <v>42315</v>
      </c>
      <c r="L38" s="76">
        <v>42689</v>
      </c>
      <c r="M38" s="83">
        <v>43025</v>
      </c>
      <c r="N38" s="76">
        <v>41713</v>
      </c>
      <c r="O38" s="83">
        <v>42444</v>
      </c>
      <c r="P38" s="76">
        <v>42628</v>
      </c>
      <c r="Q38" s="83">
        <v>44005</v>
      </c>
      <c r="R38" s="76">
        <v>41409</v>
      </c>
      <c r="S38" s="83">
        <v>42655</v>
      </c>
      <c r="T38" s="76">
        <v>43872</v>
      </c>
      <c r="U38" s="83">
        <v>41927</v>
      </c>
      <c r="V38" s="76">
        <v>41593</v>
      </c>
      <c r="W38" s="83">
        <v>41774</v>
      </c>
      <c r="X38" s="76">
        <v>42838</v>
      </c>
      <c r="Y38" s="83">
        <v>41362</v>
      </c>
      <c r="Z38" s="76">
        <v>42184</v>
      </c>
      <c r="AA38" s="83">
        <v>43006</v>
      </c>
      <c r="AB38" s="76">
        <v>42781</v>
      </c>
      <c r="AC38" s="83">
        <v>43781</v>
      </c>
      <c r="AD38" s="76">
        <v>43992</v>
      </c>
      <c r="AE38" s="83">
        <v>41355</v>
      </c>
      <c r="AF38" s="76">
        <v>42451</v>
      </c>
      <c r="AG38" s="83">
        <v>41967</v>
      </c>
      <c r="AH38" s="76">
        <v>42927</v>
      </c>
      <c r="AI38" s="84">
        <v>41750</v>
      </c>
      <c r="AJ38" s="76">
        <v>42073</v>
      </c>
      <c r="AK38" s="83">
        <v>42433</v>
      </c>
      <c r="AL38" s="76">
        <v>42079</v>
      </c>
      <c r="AM38" s="85">
        <v>42810</v>
      </c>
    </row>
    <row r="39" spans="1:39" ht="15">
      <c r="A39" s="79">
        <f aca="true" t="shared" si="1" ref="A39:A58">A11</f>
        <v>41155</v>
      </c>
      <c r="B39" s="90">
        <f aca="true" t="shared" si="2" ref="B39:H39">IF(B11&gt;0,((1+B11/200)^2-1)*100,"")</f>
      </c>
      <c r="C39" s="89">
        <f t="shared" si="2"/>
        <v>2.6250041599999774</v>
      </c>
      <c r="D39" s="89">
        <f>IF(D11&gt;0,((1+D11/200)^2-1)*100,"")</f>
        <v>2.5267628025000155</v>
      </c>
      <c r="E39" s="98">
        <f t="shared" si="2"/>
        <v>2.8987072099999844</v>
      </c>
      <c r="F39" s="91">
        <f t="shared" si="2"/>
        <v>3.0884855625000096</v>
      </c>
      <c r="G39" s="91">
        <f t="shared" si="2"/>
        <v>3.3465394024999817</v>
      </c>
      <c r="H39" s="91">
        <f t="shared" si="2"/>
        <v>3.49705022250002</v>
      </c>
      <c r="I39" s="92"/>
      <c r="J39" s="128">
        <f>A11</f>
        <v>41155</v>
      </c>
      <c r="K39" s="89">
        <f>IF(K11&gt;0,((1+K11/200)^2-1)*100,"")</f>
        <v>4.378915560000007</v>
      </c>
      <c r="L39" s="98">
        <f aca="true" t="shared" si="3" ref="L39:AC39">IF(L11&gt;0,((1+L11/200)^2-1)*100,"")</f>
        <v>4.605847289999998</v>
      </c>
      <c r="M39" s="90">
        <f t="shared" si="3"/>
        <v>4.800263839999985</v>
      </c>
      <c r="N39" s="98">
        <f t="shared" si="3"/>
        <v>3.9380250000000228</v>
      </c>
      <c r="O39" s="90">
        <f t="shared" si="3"/>
        <v>4.468841000000001</v>
      </c>
      <c r="P39" s="98">
        <f aca="true" t="shared" si="4" ref="P39:Q61">IF(P11&gt;0,((1+P11/200)^2-1)*100,"")</f>
        <v>4.6569920400000075</v>
      </c>
      <c r="Q39" s="90">
        <f t="shared" si="4"/>
        <v>5.067625062500025</v>
      </c>
      <c r="R39" s="98">
        <f t="shared" si="3"/>
      </c>
      <c r="S39" s="90">
        <f t="shared" si="3"/>
        <v>4.727592322500018</v>
      </c>
      <c r="T39" s="98">
        <f aca="true" t="shared" si="5" ref="T39:T61">IF(T11&gt;0,((1+T11/200)^2-1)*100,"")</f>
        <v>5.54891168999998</v>
      </c>
      <c r="U39" s="90">
        <f t="shared" si="3"/>
        <v>4.262478810000014</v>
      </c>
      <c r="V39" s="98">
        <f t="shared" si="3"/>
      </c>
      <c r="W39" s="90">
        <f t="shared" si="3"/>
        <v>4.189994022499999</v>
      </c>
      <c r="X39" s="98">
        <f t="shared" si="3"/>
        <v>5.335326890000003</v>
      </c>
      <c r="Y39" s="90">
        <f t="shared" si="3"/>
        <v>4.4259172099999855</v>
      </c>
      <c r="Z39" s="98">
        <f t="shared" si="3"/>
        <v>4.844288422499998</v>
      </c>
      <c r="AA39" s="90">
        <f t="shared" si="3"/>
        <v>5.510902422500008</v>
      </c>
      <c r="AB39" s="98">
        <f t="shared" si="3"/>
        <v>4.235932160000022</v>
      </c>
      <c r="AC39" s="90">
        <f t="shared" si="3"/>
        <v>4.877056902499999</v>
      </c>
      <c r="AD39" s="98">
        <f aca="true" t="shared" si="6" ref="AD39:AM39">IF(AD11&gt;0,((1+AD11/200)^2-1)*100,"")</f>
        <v>4.942609222500005</v>
      </c>
      <c r="AE39" s="90">
        <f t="shared" si="6"/>
        <v>4.266563209999985</v>
      </c>
      <c r="AF39" s="98">
        <f t="shared" si="6"/>
        <v>4.7132657025000135</v>
      </c>
      <c r="AG39" s="90">
        <f t="shared" si="6"/>
      </c>
      <c r="AH39" s="98">
        <f t="shared" si="6"/>
        <v>4.927243560000005</v>
      </c>
      <c r="AI39" s="90">
        <f t="shared" si="6"/>
        <v>3.715892809999999</v>
      </c>
      <c r="AJ39" s="98">
        <f t="shared" si="6"/>
        <v>3.998184202499999</v>
      </c>
      <c r="AK39" s="90">
        <f t="shared" si="6"/>
        <v>4.248184040000003</v>
      </c>
      <c r="AL39" s="98">
        <f t="shared" si="6"/>
        <v>4.222660102500031</v>
      </c>
      <c r="AM39" s="91">
        <f t="shared" si="6"/>
        <v>5.009206760000007</v>
      </c>
    </row>
    <row r="40" spans="1:39" ht="15">
      <c r="A40" s="1">
        <f t="shared" si="1"/>
        <v>41156</v>
      </c>
      <c r="B40" s="92">
        <f aca="true" t="shared" si="7" ref="B40:H49">IF(B12&gt;0,((1+B12/200)^2-1)*100,"")</f>
      </c>
      <c r="C40" s="92">
        <f t="shared" si="7"/>
        <v>2.5692945224999875</v>
      </c>
      <c r="D40" s="92">
        <f>IF(D12&gt;0,((1+D12/200)^2-1)*100,"")</f>
        <v>2.5267628025000155</v>
      </c>
      <c r="E40" s="99">
        <f t="shared" si="7"/>
        <v>2.9118947025000175</v>
      </c>
      <c r="F40" s="94">
        <f t="shared" si="7"/>
        <v>3.103716000000012</v>
      </c>
      <c r="G40" s="94">
        <f t="shared" si="7"/>
        <v>3.3363737025000173</v>
      </c>
      <c r="H40" s="94">
        <f t="shared" si="7"/>
        <v>3.5133282224999896</v>
      </c>
      <c r="I40" s="92"/>
      <c r="J40" s="128">
        <f aca="true" t="shared" si="8" ref="J40:J58">A12</f>
        <v>41156</v>
      </c>
      <c r="K40" s="92">
        <f aca="true" t="shared" si="9" ref="K40:AD40">IF(K12&gt;0,((1+K12/200)^2-1)*100,"")</f>
        <v>4.405480409999996</v>
      </c>
      <c r="L40" s="99">
        <f t="shared" si="9"/>
        <v>4.629372322500003</v>
      </c>
      <c r="M40" s="93">
        <f t="shared" si="9"/>
        <v>4.854528022499993</v>
      </c>
      <c r="N40" s="99">
        <f t="shared" si="9"/>
        <v>3.9441420900000024</v>
      </c>
      <c r="O40" s="93">
        <f t="shared" si="9"/>
        <v>4.495417290000003</v>
      </c>
      <c r="P40" s="99">
        <f t="shared" si="4"/>
        <v>4.681545959999989</v>
      </c>
      <c r="Q40" s="93">
        <f t="shared" si="4"/>
        <v>5.10350399999997</v>
      </c>
      <c r="R40" s="99">
        <f t="shared" si="9"/>
      </c>
      <c r="S40" s="93">
        <f t="shared" si="9"/>
        <v>4.753178009999992</v>
      </c>
      <c r="T40" s="99">
        <f t="shared" si="5"/>
        <v>5.568432622500019</v>
      </c>
      <c r="U40" s="93">
        <f t="shared" si="9"/>
        <v>4.208368062500023</v>
      </c>
      <c r="V40" s="99">
        <f t="shared" si="9"/>
      </c>
      <c r="W40" s="93">
        <f t="shared" si="9"/>
        <v>4.210409722499997</v>
      </c>
      <c r="X40" s="99">
        <f t="shared" si="9"/>
        <v>5.360986702499981</v>
      </c>
      <c r="Y40" s="93">
        <f t="shared" si="9"/>
        <v>4.43613636000002</v>
      </c>
      <c r="Z40" s="99">
        <f t="shared" si="9"/>
        <v>4.875008722499974</v>
      </c>
      <c r="AA40" s="93">
        <f t="shared" si="9"/>
        <v>5.535556302499978</v>
      </c>
      <c r="AB40" s="99">
        <f t="shared" si="9"/>
        <v>4.259415562500002</v>
      </c>
      <c r="AC40" s="93">
        <f t="shared" si="9"/>
        <v>4.898563999999994</v>
      </c>
      <c r="AD40" s="99">
        <f t="shared" si="9"/>
        <v>4.953878090000008</v>
      </c>
      <c r="AE40" s="93">
        <f aca="true" t="shared" si="10" ref="AE40:AH48">IF(AE12&gt;0,((1+AE12/200)^2-1)*100,"")</f>
        <v>4.272689959999987</v>
      </c>
      <c r="AF40" s="99">
        <f t="shared" si="10"/>
        <v>4.738849639999998</v>
      </c>
      <c r="AG40" s="93">
        <f t="shared" si="10"/>
      </c>
      <c r="AH40" s="99">
        <f t="shared" si="10"/>
        <v>4.981540602500001</v>
      </c>
      <c r="AI40" s="93">
        <f aca="true" t="shared" si="11" ref="AI40:AM48">IF(AI12&gt;0,((1+AI12/200)^2-1)*100,"")</f>
        <v>3.7433917024999985</v>
      </c>
      <c r="AJ40" s="99">
        <f t="shared" si="11"/>
        <v>4.029800249999993</v>
      </c>
      <c r="AK40" s="93">
        <f t="shared" si="11"/>
        <v>4.274732249999991</v>
      </c>
      <c r="AL40" s="99">
        <f t="shared" si="11"/>
        <v>4.254310250000004</v>
      </c>
      <c r="AM40" s="94">
        <f t="shared" si="11"/>
        <v>5.018429622500009</v>
      </c>
    </row>
    <row r="41" spans="1:39" ht="15">
      <c r="A41" s="1">
        <f t="shared" si="1"/>
        <v>41157</v>
      </c>
      <c r="B41" s="92">
        <f t="shared" si="7"/>
      </c>
      <c r="C41" s="92">
        <f t="shared" si="7"/>
        <v>2.5287879224999976</v>
      </c>
      <c r="D41" s="92">
        <f t="shared" si="7"/>
        <v>2.5429643224999854</v>
      </c>
      <c r="E41" s="99">
        <f t="shared" si="7"/>
        <v>2.9078369224999845</v>
      </c>
      <c r="F41" s="94">
        <f t="shared" si="7"/>
        <v>3.098639062499986</v>
      </c>
      <c r="G41" s="94">
        <f t="shared" si="7"/>
        <v>3.3678889999999795</v>
      </c>
      <c r="H41" s="94">
        <f t="shared" si="7"/>
        <v>3.5173979225000096</v>
      </c>
      <c r="I41" s="92"/>
      <c r="J41" s="128">
        <f t="shared" si="8"/>
        <v>41157</v>
      </c>
      <c r="K41" s="92">
        <f aca="true" t="shared" si="12" ref="K41:AD41">IF(K13&gt;0,((1+K13/200)^2-1)*100,"")</f>
        <v>4.362569639999991</v>
      </c>
      <c r="L41" s="99">
        <f t="shared" si="12"/>
        <v>4.616075240000006</v>
      </c>
      <c r="M41" s="93">
        <f t="shared" si="12"/>
        <v>4.818691610000014</v>
      </c>
      <c r="N41" s="99">
        <f t="shared" si="12"/>
        <v>3.9370055025000017</v>
      </c>
      <c r="O41" s="93">
        <f t="shared" si="12"/>
        <v>4.456576160000014</v>
      </c>
      <c r="P41" s="99">
        <f t="shared" si="4"/>
        <v>4.638578489999978</v>
      </c>
      <c r="Q41" s="93">
        <f t="shared" si="4"/>
        <v>5.064550009999991</v>
      </c>
      <c r="R41" s="99">
        <f t="shared" si="12"/>
      </c>
      <c r="S41" s="93">
        <f t="shared" si="12"/>
        <v>4.7132657025000135</v>
      </c>
      <c r="T41" s="99">
        <f t="shared" si="5"/>
        <v>5.542747559999994</v>
      </c>
      <c r="U41" s="93">
        <f t="shared" si="12"/>
        <v>4.228785562500015</v>
      </c>
      <c r="V41" s="99">
        <f t="shared" si="12"/>
      </c>
      <c r="W41" s="93">
        <f t="shared" si="12"/>
        <v>4.1889732899999865</v>
      </c>
      <c r="X41" s="99">
        <f t="shared" si="12"/>
        <v>5.3178800025000195</v>
      </c>
      <c r="Y41" s="93">
        <f t="shared" si="12"/>
        <v>4.4177422499999786</v>
      </c>
      <c r="Z41" s="99">
        <f t="shared" si="12"/>
        <v>4.829953822499999</v>
      </c>
      <c r="AA41" s="93">
        <f t="shared" si="12"/>
        <v>5.497549440000005</v>
      </c>
      <c r="AB41" s="99">
        <f t="shared" si="12"/>
        <v>4.215513960000017</v>
      </c>
      <c r="AC41" s="93">
        <f t="shared" si="12"/>
        <v>4.864768122500007</v>
      </c>
      <c r="AD41" s="99">
        <f t="shared" si="12"/>
        <v>4.939535999999989</v>
      </c>
      <c r="AE41" s="93">
        <f t="shared" si="10"/>
        <v>4.265542102499986</v>
      </c>
      <c r="AF41" s="99">
        <f t="shared" si="10"/>
        <v>4.6958704099999915</v>
      </c>
      <c r="AG41" s="93">
        <f t="shared" si="10"/>
      </c>
      <c r="AH41" s="99">
        <f t="shared" si="10"/>
        <v>4.946706922499988</v>
      </c>
      <c r="AI41" s="93">
        <f t="shared" si="11"/>
        <v>3.70978244000002</v>
      </c>
      <c r="AJ41" s="99">
        <f t="shared" si="11"/>
        <v>3.9839075624999998</v>
      </c>
      <c r="AK41" s="93">
        <f t="shared" si="11"/>
        <v>4.233890250000005</v>
      </c>
      <c r="AL41" s="99">
        <f t="shared" si="11"/>
        <v>4.208368062500023</v>
      </c>
      <c r="AM41" s="94">
        <f t="shared" si="11"/>
        <v>5.008182022499996</v>
      </c>
    </row>
    <row r="42" spans="1:39" ht="15">
      <c r="A42" s="1">
        <f t="shared" si="1"/>
        <v>41158</v>
      </c>
      <c r="B42" s="92">
        <f t="shared" si="7"/>
      </c>
      <c r="C42" s="92">
        <f t="shared" si="7"/>
        <v>2.565243502500003</v>
      </c>
      <c r="D42" s="92">
        <f t="shared" si="7"/>
        <v>2.583473722499985</v>
      </c>
      <c r="E42" s="99">
        <f t="shared" si="7"/>
        <v>2.98088920249997</v>
      </c>
      <c r="F42" s="94">
        <f t="shared" si="7"/>
        <v>3.1788692900000193</v>
      </c>
      <c r="G42" s="94">
        <f t="shared" si="7"/>
        <v>3.423815062500002</v>
      </c>
      <c r="H42" s="94">
        <f t="shared" si="7"/>
        <v>3.6191664224999975</v>
      </c>
      <c r="I42" s="92"/>
      <c r="J42" s="128">
        <f t="shared" si="8"/>
        <v>41158</v>
      </c>
      <c r="K42" s="92">
        <f aca="true" t="shared" si="13" ref="K42:AD42">IF(K14&gt;0,((1+K14/200)^2-1)*100,"")</f>
        <v>4.412633062499993</v>
      </c>
      <c r="L42" s="99">
        <f t="shared" si="13"/>
        <v>4.662107202499999</v>
      </c>
      <c r="M42" s="93">
        <f t="shared" si="13"/>
        <v>4.878081000000001</v>
      </c>
      <c r="N42" s="99">
        <f t="shared" si="13"/>
        <v>3.9839075624999998</v>
      </c>
      <c r="O42" s="93">
        <f t="shared" si="13"/>
        <v>4.509728999999996</v>
      </c>
      <c r="P42" s="99">
        <f t="shared" si="4"/>
        <v>4.693824000000024</v>
      </c>
      <c r="Q42" s="93">
        <f t="shared" si="4"/>
        <v>5.126059609999989</v>
      </c>
      <c r="R42" s="99">
        <f t="shared" si="13"/>
      </c>
      <c r="S42" s="93">
        <f t="shared" si="13"/>
        <v>4.768530922500003</v>
      </c>
      <c r="T42" s="99">
        <f t="shared" si="5"/>
        <v>5.602341690000001</v>
      </c>
      <c r="U42" s="93">
        <f t="shared" si="13"/>
        <v>4.289028839999998</v>
      </c>
      <c r="V42" s="99">
        <f t="shared" si="13"/>
      </c>
      <c r="W42" s="93">
        <f t="shared" si="13"/>
        <v>4.2216392100000055</v>
      </c>
      <c r="X42" s="99">
        <f t="shared" si="13"/>
        <v>5.37741062249999</v>
      </c>
      <c r="Y42" s="93">
        <f t="shared" si="13"/>
        <v>4.4463560099999855</v>
      </c>
      <c r="Z42" s="99">
        <f t="shared" si="13"/>
        <v>4.881153322500031</v>
      </c>
      <c r="AA42" s="93">
        <f t="shared" si="13"/>
        <v>5.559185639999997</v>
      </c>
      <c r="AB42" s="99">
        <f t="shared" si="13"/>
        <v>4.2716688224999855</v>
      </c>
      <c r="AC42" s="93">
        <f t="shared" si="13"/>
        <v>4.927243560000005</v>
      </c>
      <c r="AD42" s="99">
        <f t="shared" si="13"/>
        <v>4.991786902500017</v>
      </c>
      <c r="AE42" s="93">
        <f t="shared" si="10"/>
        <v>4.263499902500012</v>
      </c>
      <c r="AF42" s="99">
        <f t="shared" si="10"/>
        <v>4.749084090000011</v>
      </c>
      <c r="AG42" s="93">
        <f t="shared" si="10"/>
      </c>
      <c r="AH42" s="99">
        <f t="shared" si="10"/>
        <v>5.002033702499986</v>
      </c>
      <c r="AI42" s="93">
        <f t="shared" si="11"/>
        <v>3.747465922499993</v>
      </c>
      <c r="AJ42" s="99">
        <f t="shared" si="11"/>
        <v>4.030820202499985</v>
      </c>
      <c r="AK42" s="93">
        <f t="shared" si="11"/>
        <v>4.284944000000013</v>
      </c>
      <c r="AL42" s="99">
        <f t="shared" si="11"/>
        <v>4.257373422500033</v>
      </c>
      <c r="AM42" s="94">
        <f t="shared" si="11"/>
        <v>5.059425022500008</v>
      </c>
    </row>
    <row r="43" spans="1:39" ht="15">
      <c r="A43" s="1">
        <f t="shared" si="1"/>
        <v>41159</v>
      </c>
      <c r="B43" s="92">
        <f t="shared" si="7"/>
      </c>
      <c r="C43" s="92">
        <f t="shared" si="7"/>
        <v>2.5672690025000167</v>
      </c>
      <c r="D43" s="92">
        <f t="shared" si="7"/>
        <v>2.6341217224999935</v>
      </c>
      <c r="E43" s="99">
        <f t="shared" si="7"/>
        <v>3.036710489999983</v>
      </c>
      <c r="F43" s="94">
        <f t="shared" si="7"/>
        <v>3.2408405625000025</v>
      </c>
      <c r="G43" s="94">
        <f t="shared" si="7"/>
        <v>3.49705022250002</v>
      </c>
      <c r="H43" s="94">
        <f t="shared" si="7"/>
        <v>3.6934889999999942</v>
      </c>
      <c r="I43" s="92"/>
      <c r="J43" s="128">
        <f t="shared" si="8"/>
        <v>41159</v>
      </c>
      <c r="K43" s="92">
        <f aca="true" t="shared" si="14" ref="K43:AD43">IF(K15&gt;0,((1+K15/200)^2-1)*100,"")</f>
        <v>4.462708490000011</v>
      </c>
      <c r="L43" s="99">
        <f t="shared" si="14"/>
        <v>4.7009865224999725</v>
      </c>
      <c r="M43" s="93">
        <f t="shared" si="14"/>
        <v>4.947731359999996</v>
      </c>
      <c r="N43" s="99">
        <f t="shared" si="14"/>
        <v>4.007362560000027</v>
      </c>
      <c r="O43" s="93">
        <f t="shared" si="14"/>
        <v>4.561872802500022</v>
      </c>
      <c r="P43" s="99">
        <f t="shared" si="4"/>
        <v>4.746013702500007</v>
      </c>
      <c r="Q43" s="93">
        <f t="shared" si="4"/>
        <v>5.191689690000012</v>
      </c>
      <c r="R43" s="99">
        <f t="shared" si="14"/>
      </c>
      <c r="S43" s="93">
        <f t="shared" si="14"/>
        <v>4.822786889999997</v>
      </c>
      <c r="T43" s="99">
        <f t="shared" si="5"/>
        <v>5.664008489999994</v>
      </c>
      <c r="U43" s="93">
        <f t="shared" si="14"/>
        <v>4.45248803999998</v>
      </c>
      <c r="V43" s="99">
        <f t="shared" si="14"/>
      </c>
      <c r="W43" s="93">
        <f t="shared" si="14"/>
        <v>4.2675843225000065</v>
      </c>
      <c r="X43" s="99">
        <f t="shared" si="14"/>
        <v>5.431823999999996</v>
      </c>
      <c r="Y43" s="93">
        <f t="shared" si="14"/>
        <v>4.455554122500005</v>
      </c>
      <c r="Z43" s="99">
        <f t="shared" si="14"/>
        <v>4.9323653224999875</v>
      </c>
      <c r="AA43" s="93">
        <f t="shared" si="14"/>
        <v>5.618784409999988</v>
      </c>
      <c r="AB43" s="99">
        <f t="shared" si="14"/>
        <v>4.323753210000003</v>
      </c>
      <c r="AC43" s="93">
        <f t="shared" si="14"/>
        <v>4.986663689999982</v>
      </c>
      <c r="AD43" s="99">
        <f t="shared" si="14"/>
        <v>5.060450010000017</v>
      </c>
      <c r="AE43" s="93">
        <f t="shared" si="10"/>
        <v>4.277795722500022</v>
      </c>
      <c r="AF43" s="99">
        <f t="shared" si="10"/>
        <v>4.7992401224999925</v>
      </c>
      <c r="AG43" s="93">
        <f t="shared" si="10"/>
      </c>
      <c r="AH43" s="99">
        <f t="shared" si="10"/>
        <v>5.034826822499983</v>
      </c>
      <c r="AI43" s="93">
        <f t="shared" si="11"/>
        <v>3.794325202499982</v>
      </c>
      <c r="AJ43" s="99">
        <f t="shared" si="11"/>
        <v>4.079783802500003</v>
      </c>
      <c r="AK43" s="93">
        <f t="shared" si="11"/>
        <v>4.336010249999989</v>
      </c>
      <c r="AL43" s="99">
        <f t="shared" si="11"/>
        <v>4.308432922500005</v>
      </c>
      <c r="AM43" s="94">
        <f t="shared" si="11"/>
        <v>5.111705759999996</v>
      </c>
    </row>
    <row r="44" spans="1:39" ht="15">
      <c r="A44" s="1">
        <f t="shared" si="1"/>
        <v>41162</v>
      </c>
      <c r="B44" s="92">
        <f t="shared" si="7"/>
      </c>
      <c r="C44" s="92">
        <f t="shared" si="7"/>
        <v>2.6452659599999873</v>
      </c>
      <c r="D44" s="92">
        <f t="shared" si="7"/>
        <v>2.61892601</v>
      </c>
      <c r="E44" s="99">
        <f t="shared" si="7"/>
        <v>3.0153951224999753</v>
      </c>
      <c r="F44" s="94">
        <f t="shared" si="7"/>
        <v>3.2144243025000296</v>
      </c>
      <c r="G44" s="94">
        <f t="shared" si="7"/>
        <v>3.468566802500006</v>
      </c>
      <c r="H44" s="94">
        <f t="shared" si="7"/>
        <v>3.651742902499988</v>
      </c>
      <c r="I44" s="92"/>
      <c r="J44" s="128">
        <f t="shared" si="8"/>
        <v>41162</v>
      </c>
      <c r="K44" s="92">
        <f aca="true" t="shared" si="15" ref="K44:AD44">IF(K16&gt;0,((1+K16/200)^2-1)*100,"")</f>
        <v>4.415698560000014</v>
      </c>
      <c r="L44" s="99">
        <f t="shared" si="15"/>
        <v>4.651877002500027</v>
      </c>
      <c r="M44" s="93">
        <f t="shared" si="15"/>
        <v>4.882177439999991</v>
      </c>
      <c r="N44" s="99">
        <f t="shared" si="15"/>
        <v>3.9849272899999955</v>
      </c>
      <c r="O44" s="93">
        <f t="shared" si="15"/>
        <v>4.5168852225</v>
      </c>
      <c r="P44" s="99">
        <f t="shared" si="4"/>
        <v>4.691777610000014</v>
      </c>
      <c r="Q44" s="93">
        <f t="shared" si="4"/>
        <v>5.1281102399999945</v>
      </c>
      <c r="R44" s="99">
        <f t="shared" si="15"/>
      </c>
      <c r="S44" s="93">
        <f t="shared" si="15"/>
        <v>4.771601639999989</v>
      </c>
      <c r="T44" s="99">
        <f t="shared" si="5"/>
        <v>5.594120809999992</v>
      </c>
      <c r="U44" s="93">
        <f t="shared" si="15"/>
        <v>4.674384102499984</v>
      </c>
      <c r="V44" s="99">
        <f t="shared" si="15"/>
      </c>
      <c r="W44" s="93">
        <f t="shared" si="15"/>
        <v>4.2349112025000135</v>
      </c>
      <c r="X44" s="99">
        <f t="shared" si="15"/>
        <v>5.375357562499983</v>
      </c>
      <c r="Y44" s="93">
        <f t="shared" si="15"/>
        <v>4.447378002499991</v>
      </c>
      <c r="Z44" s="99">
        <f t="shared" si="15"/>
        <v>4.89037055999999</v>
      </c>
      <c r="AA44" s="93">
        <f t="shared" si="15"/>
        <v>5.56226792250003</v>
      </c>
      <c r="AB44" s="99">
        <f t="shared" si="15"/>
        <v>4.263499902500012</v>
      </c>
      <c r="AC44" s="93">
        <f t="shared" si="15"/>
        <v>4.922121922500011</v>
      </c>
      <c r="AD44" s="99">
        <f t="shared" si="15"/>
        <v>4.989737602500011</v>
      </c>
      <c r="AE44" s="93">
        <f t="shared" si="10"/>
        <v>4.259415562500002</v>
      </c>
      <c r="AF44" s="99">
        <f t="shared" si="10"/>
        <v>4.7470371600000005</v>
      </c>
      <c r="AG44" s="93">
        <f t="shared" si="10"/>
      </c>
      <c r="AH44" s="99">
        <f t="shared" si="10"/>
        <v>4.976417640000008</v>
      </c>
      <c r="AI44" s="93">
        <f t="shared" si="11"/>
        <v>3.751540222500016</v>
      </c>
      <c r="AJ44" s="99">
        <f t="shared" si="11"/>
        <v>4.037960009999986</v>
      </c>
      <c r="AK44" s="93">
        <f t="shared" si="11"/>
        <v>4.28800762249999</v>
      </c>
      <c r="AL44" s="99">
        <f t="shared" si="11"/>
        <v>4.268605440000006</v>
      </c>
      <c r="AM44" s="94">
        <f t="shared" si="11"/>
        <v>5.084026102499983</v>
      </c>
    </row>
    <row r="45" spans="1:39" ht="15">
      <c r="A45" s="1">
        <f t="shared" si="1"/>
        <v>41163</v>
      </c>
      <c r="B45" s="92">
        <f t="shared" si="7"/>
      </c>
      <c r="C45" s="92">
        <f t="shared" si="7"/>
        <v>2.5672690025000167</v>
      </c>
      <c r="D45" s="92">
        <f t="shared" si="7"/>
        <v>2.6077832025000136</v>
      </c>
      <c r="E45" s="99">
        <f t="shared" si="7"/>
        <v>3.0062606400000025</v>
      </c>
      <c r="F45" s="94">
        <f t="shared" si="7"/>
        <v>3.199185690000017</v>
      </c>
      <c r="G45" s="94">
        <f t="shared" si="7"/>
        <v>3.4553436900000234</v>
      </c>
      <c r="H45" s="94">
        <f t="shared" si="7"/>
        <v>3.638508089999992</v>
      </c>
      <c r="I45" s="92"/>
      <c r="J45" s="128">
        <f t="shared" si="8"/>
        <v>41163</v>
      </c>
      <c r="K45" s="92">
        <f aca="true" t="shared" si="16" ref="K45:AD45">IF(K17&gt;0,((1+K17/200)^2-1)*100,"")</f>
        <v>4.443290062500016</v>
      </c>
      <c r="L45" s="99">
        <f t="shared" si="16"/>
        <v>4.659038090000012</v>
      </c>
      <c r="M45" s="93">
        <f t="shared" si="16"/>
        <v>4.896515609999996</v>
      </c>
      <c r="N45" s="99">
        <f t="shared" si="16"/>
        <v>4.009402249999994</v>
      </c>
      <c r="O45" s="93">
        <f t="shared" si="16"/>
        <v>4.548580009999981</v>
      </c>
      <c r="P45" s="99">
        <f t="shared" si="4"/>
        <v>4.7183822400000075</v>
      </c>
      <c r="Q45" s="93">
        <f t="shared" si="4"/>
        <v>5.149643062500009</v>
      </c>
      <c r="R45" s="99">
        <f t="shared" si="16"/>
      </c>
      <c r="S45" s="93">
        <f t="shared" si="16"/>
        <v>4.801287562500001</v>
      </c>
      <c r="T45" s="99">
        <f t="shared" si="5"/>
        <v>5.616729000000009</v>
      </c>
      <c r="U45" s="93">
        <f t="shared" si="16"/>
        <v>4.760342562499997</v>
      </c>
      <c r="V45" s="99">
        <f t="shared" si="16"/>
      </c>
      <c r="W45" s="93">
        <f t="shared" si="16"/>
        <v>4.272689959999987</v>
      </c>
      <c r="X45" s="99">
        <f t="shared" si="16"/>
        <v>5.40307555999997</v>
      </c>
      <c r="Y45" s="93">
        <f t="shared" si="16"/>
        <v>4.465774722499982</v>
      </c>
      <c r="Z45" s="99">
        <f t="shared" si="16"/>
        <v>4.917000409999983</v>
      </c>
      <c r="AA45" s="93">
        <f t="shared" si="16"/>
        <v>5.587955360000008</v>
      </c>
      <c r="AB45" s="99">
        <f t="shared" si="16"/>
        <v>4.291071290000015</v>
      </c>
      <c r="AC45" s="93">
        <f t="shared" si="16"/>
        <v>4.945682489999981</v>
      </c>
      <c r="AD45" s="99">
        <f t="shared" si="16"/>
        <v>5.007157289999986</v>
      </c>
      <c r="AE45" s="93">
        <f t="shared" si="10"/>
        <v>4.279838062499985</v>
      </c>
      <c r="AF45" s="99">
        <f t="shared" si="10"/>
        <v>4.774672402500002</v>
      </c>
      <c r="AG45" s="93">
        <f t="shared" si="10"/>
      </c>
      <c r="AH45" s="99">
        <f t="shared" si="10"/>
        <v>4.993836222499981</v>
      </c>
      <c r="AI45" s="93">
        <f t="shared" si="11"/>
        <v>3.7902500625</v>
      </c>
      <c r="AJ45" s="99">
        <f t="shared" si="11"/>
        <v>4.068561960000006</v>
      </c>
      <c r="AK45" s="93">
        <f t="shared" si="11"/>
        <v>4.316603602500013</v>
      </c>
      <c r="AL45" s="99">
        <f t="shared" si="11"/>
        <v>4.301283839999992</v>
      </c>
      <c r="AM45" s="94">
        <f t="shared" si="11"/>
        <v>5.163999502500016</v>
      </c>
    </row>
    <row r="46" spans="1:39" ht="15">
      <c r="A46" s="1">
        <f t="shared" si="1"/>
        <v>41164</v>
      </c>
      <c r="B46" s="92">
        <f t="shared" si="7"/>
      </c>
      <c r="C46" s="92">
        <f t="shared" si="7"/>
        <v>2.564230759999986</v>
      </c>
      <c r="D46" s="92">
        <f t="shared" si="7"/>
        <v>2.6229780900000277</v>
      </c>
      <c r="E46" s="99">
        <f t="shared" si="7"/>
        <v>3.021485002500013</v>
      </c>
      <c r="F46" s="94">
        <f t="shared" si="7"/>
        <v>3.2184881225000073</v>
      </c>
      <c r="G46" s="94">
        <f t="shared" si="7"/>
        <v>3.4655152400000055</v>
      </c>
      <c r="H46" s="94">
        <f t="shared" si="7"/>
        <v>3.6456344225000104</v>
      </c>
      <c r="I46" s="92"/>
      <c r="J46" s="128">
        <f t="shared" si="8"/>
        <v>41164</v>
      </c>
      <c r="K46" s="92">
        <f aca="true" t="shared" si="17" ref="K46:AD46">IF(K18&gt;0,((1+K18/200)^2-1)*100,"")</f>
        <v>4.469863102500016</v>
      </c>
      <c r="L46" s="99">
        <f t="shared" si="17"/>
        <v>4.667222489999978</v>
      </c>
      <c r="M46" s="93">
        <f t="shared" si="17"/>
        <v>4.91392756250002</v>
      </c>
      <c r="N46" s="99">
        <f t="shared" si="17"/>
        <v>4.046120090000005</v>
      </c>
      <c r="O46" s="93">
        <f t="shared" si="17"/>
        <v>4.572098602500008</v>
      </c>
      <c r="P46" s="99">
        <f t="shared" si="4"/>
        <v>4.737826222499986</v>
      </c>
      <c r="Q46" s="93">
        <f t="shared" si="4"/>
        <v>5.165025000000023</v>
      </c>
      <c r="R46" s="99">
        <f t="shared" si="17"/>
      </c>
      <c r="S46" s="93">
        <f t="shared" si="17"/>
        <v>4.821763062499995</v>
      </c>
      <c r="T46" s="99">
        <f t="shared" si="5"/>
        <v>5.634200622499996</v>
      </c>
      <c r="U46" s="93">
        <f t="shared" si="17"/>
        <v>4.802311290000016</v>
      </c>
      <c r="V46" s="99">
        <f t="shared" si="17"/>
      </c>
      <c r="W46" s="93">
        <f t="shared" si="17"/>
        <v>4.3053690000000255</v>
      </c>
      <c r="X46" s="99">
        <f t="shared" si="17"/>
        <v>5.4246365224999815</v>
      </c>
      <c r="Y46" s="93">
        <f t="shared" si="17"/>
        <v>4.465774722499982</v>
      </c>
      <c r="Z46" s="99">
        <f t="shared" si="17"/>
        <v>4.945682489999981</v>
      </c>
      <c r="AA46" s="93">
        <f t="shared" si="17"/>
        <v>5.612618239999989</v>
      </c>
      <c r="AB46" s="99">
        <f t="shared" si="17"/>
        <v>4.308432922500005</v>
      </c>
      <c r="AC46" s="93">
        <f t="shared" si="17"/>
        <v>4.968221159999997</v>
      </c>
      <c r="AD46" s="99">
        <f t="shared" si="17"/>
        <v>5.023553609999998</v>
      </c>
      <c r="AE46" s="93">
        <f t="shared" si="10"/>
        <v>4.2920925224999795</v>
      </c>
      <c r="AF46" s="99">
        <f t="shared" si="10"/>
        <v>4.7992401224999925</v>
      </c>
      <c r="AG46" s="93">
        <f t="shared" si="10"/>
      </c>
      <c r="AH46" s="99">
        <f t="shared" si="10"/>
        <v>5.013305759999986</v>
      </c>
      <c r="AI46" s="93">
        <f t="shared" si="11"/>
        <v>3.8360999999999867</v>
      </c>
      <c r="AJ46" s="99">
        <f t="shared" si="11"/>
        <v>4.092026502499979</v>
      </c>
      <c r="AK46" s="93">
        <f t="shared" si="11"/>
        <v>4.341117562499974</v>
      </c>
      <c r="AL46" s="99">
        <f t="shared" si="11"/>
        <v>4.323753210000003</v>
      </c>
      <c r="AM46" s="94">
        <f t="shared" si="11"/>
        <v>5.212203290000006</v>
      </c>
    </row>
    <row r="47" spans="1:39" ht="15">
      <c r="A47" s="1">
        <f t="shared" si="1"/>
        <v>41165</v>
      </c>
      <c r="B47" s="92">
        <f t="shared" si="7"/>
      </c>
      <c r="C47" s="92">
        <f t="shared" si="7"/>
        <v>2.563218022499991</v>
      </c>
      <c r="D47" s="92">
        <f t="shared" si="7"/>
        <v>2.653371240000002</v>
      </c>
      <c r="E47" s="99">
        <f t="shared" si="7"/>
        <v>3.045846322500001</v>
      </c>
      <c r="F47" s="94">
        <f t="shared" si="7"/>
        <v>3.2489693225000282</v>
      </c>
      <c r="G47" s="94">
        <f t="shared" si="7"/>
        <v>3.49705022250002</v>
      </c>
      <c r="H47" s="94">
        <f t="shared" si="7"/>
        <v>3.6904341225000303</v>
      </c>
      <c r="I47" s="92"/>
      <c r="J47" s="128">
        <f t="shared" si="8"/>
        <v>41165</v>
      </c>
      <c r="K47" s="92">
        <f aca="true" t="shared" si="18" ref="K47:AD47">IF(K19&gt;0,((1+K19/200)^2-1)*100,"")</f>
        <v>4.455554122500005</v>
      </c>
      <c r="L47" s="99">
        <f t="shared" si="18"/>
        <v>4.665176360000012</v>
      </c>
      <c r="M47" s="93">
        <f t="shared" si="18"/>
        <v>4.905733522500011</v>
      </c>
      <c r="N47" s="99">
        <f t="shared" si="18"/>
        <v>4.019601000000006</v>
      </c>
      <c r="O47" s="93">
        <f t="shared" si="18"/>
        <v>4.558805160000001</v>
      </c>
      <c r="P47" s="99">
        <f t="shared" si="4"/>
        <v>4.7265689600000105</v>
      </c>
      <c r="Q47" s="93">
        <f t="shared" si="4"/>
        <v>5.1670760099999935</v>
      </c>
      <c r="R47" s="99">
        <f t="shared" si="18"/>
      </c>
      <c r="S47" s="93">
        <f t="shared" si="18"/>
        <v>4.810501290000024</v>
      </c>
      <c r="T47" s="99">
        <f t="shared" si="5"/>
        <v>5.6311172900000095</v>
      </c>
      <c r="U47" s="93">
        <f t="shared" si="18"/>
        <v>4.798216409999978</v>
      </c>
      <c r="V47" s="99">
        <f t="shared" si="18"/>
      </c>
      <c r="W47" s="93">
        <f t="shared" si="18"/>
        <v>4.253289202499988</v>
      </c>
      <c r="X47" s="99">
        <f t="shared" si="18"/>
        <v>5.411288999999986</v>
      </c>
      <c r="Y47" s="93">
        <f t="shared" si="18"/>
        <v>4.487239609999993</v>
      </c>
      <c r="Z47" s="99">
        <f t="shared" si="18"/>
        <v>4.934414062500014</v>
      </c>
      <c r="AA47" s="93">
        <f t="shared" si="18"/>
        <v>5.443119102500016</v>
      </c>
      <c r="AB47" s="99">
        <f t="shared" si="18"/>
        <v>4.295156249999987</v>
      </c>
      <c r="AC47" s="93">
        <f t="shared" si="18"/>
        <v>4.963098522500009</v>
      </c>
      <c r="AD47" s="99">
        <f t="shared" si="18"/>
        <v>5.029702559999993</v>
      </c>
      <c r="AE47" s="93">
        <f t="shared" si="10"/>
        <v>4.282901610000001</v>
      </c>
      <c r="AF47" s="99">
        <f t="shared" si="10"/>
        <v>4.796169000000017</v>
      </c>
      <c r="AG47" s="93">
        <f t="shared" si="10"/>
      </c>
      <c r="AH47" s="99">
        <f t="shared" si="10"/>
        <v>5.0051078400000115</v>
      </c>
      <c r="AI47" s="93">
        <f t="shared" si="11"/>
        <v>3.7984004225000145</v>
      </c>
      <c r="AJ47" s="99">
        <f t="shared" si="11"/>
        <v>4.078763609999991</v>
      </c>
      <c r="AK47" s="93">
        <f t="shared" si="11"/>
        <v>4.326817402499983</v>
      </c>
      <c r="AL47" s="99">
        <f t="shared" si="11"/>
        <v>4.312518222500028</v>
      </c>
      <c r="AM47" s="94">
        <f t="shared" si="11"/>
        <v>5.154770249999996</v>
      </c>
    </row>
    <row r="48" spans="1:39" ht="15">
      <c r="A48" s="1">
        <f t="shared" si="1"/>
        <v>41166</v>
      </c>
      <c r="B48" s="92">
        <f t="shared" si="7"/>
      </c>
      <c r="C48" s="92">
        <f t="shared" si="7"/>
        <v>2.5601798400000098</v>
      </c>
      <c r="D48" s="92">
        <f t="shared" si="7"/>
        <v>2.652358062499993</v>
      </c>
      <c r="E48" s="99">
        <f t="shared" si="7"/>
        <v>3.0499068224999704</v>
      </c>
      <c r="F48" s="94">
        <f t="shared" si="7"/>
        <v>3.2520176899999864</v>
      </c>
      <c r="G48" s="94">
        <f t="shared" si="7"/>
        <v>3.5051890624999915</v>
      </c>
      <c r="H48" s="94">
        <f t="shared" si="7"/>
        <v>3.689415840000021</v>
      </c>
      <c r="I48" s="92"/>
      <c r="J48" s="128">
        <f t="shared" si="8"/>
        <v>41166</v>
      </c>
      <c r="K48" s="92">
        <f aca="true" t="shared" si="19" ref="K48:AD48">IF(K20&gt;0,((1+K20/200)^2-1)*100,"")</f>
        <v>4.4606643599999884</v>
      </c>
      <c r="L48" s="99">
        <f t="shared" si="19"/>
        <v>4.685638560000016</v>
      </c>
      <c r="M48" s="93">
        <f t="shared" si="19"/>
        <v>4.800263839999985</v>
      </c>
      <c r="N48" s="99">
        <f t="shared" si="19"/>
        <v>4.002263422499985</v>
      </c>
      <c r="O48" s="93">
        <f t="shared" si="19"/>
        <v>4.5680082225000085</v>
      </c>
      <c r="P48" s="99">
        <f t="shared" si="4"/>
        <v>4.77876682249998</v>
      </c>
      <c r="Q48" s="93">
        <f t="shared" si="4"/>
        <v>5.225538202500002</v>
      </c>
      <c r="R48" s="99">
        <f t="shared" si="19"/>
      </c>
      <c r="S48" s="93">
        <f t="shared" si="19"/>
        <v>4.839168810000016</v>
      </c>
      <c r="T48" s="99">
        <f t="shared" si="5"/>
        <v>5.653729439999977</v>
      </c>
      <c r="U48" s="93">
        <f t="shared" si="19"/>
        <v>4.295156249999987</v>
      </c>
      <c r="V48" s="99">
        <f t="shared" si="19"/>
      </c>
      <c r="W48" s="93">
        <f t="shared" si="19"/>
        <v>4.278816889999981</v>
      </c>
      <c r="X48" s="99">
        <f t="shared" si="19"/>
        <v>5.458522489999984</v>
      </c>
      <c r="Y48" s="93">
        <f t="shared" si="19"/>
        <v>4.462708490000011</v>
      </c>
      <c r="Z48" s="99">
        <f t="shared" si="19"/>
        <v>4.940560402499994</v>
      </c>
      <c r="AA48" s="93">
        <f t="shared" si="19"/>
        <v>5.42874362250001</v>
      </c>
      <c r="AB48" s="99">
        <f t="shared" si="19"/>
        <v>4.309454239999999</v>
      </c>
      <c r="AC48" s="93">
        <f t="shared" si="19"/>
        <v>4.962074010000017</v>
      </c>
      <c r="AD48" s="99">
        <f t="shared" si="19"/>
        <v>5.040976102499983</v>
      </c>
      <c r="AE48" s="93">
        <f t="shared" si="10"/>
        <v>4.28085923999999</v>
      </c>
      <c r="AF48" s="99">
        <f t="shared" si="10"/>
        <v>4.826882249999986</v>
      </c>
      <c r="AG48" s="93">
        <f t="shared" si="10"/>
      </c>
      <c r="AH48" s="99">
        <f t="shared" si="10"/>
        <v>5.027652889999978</v>
      </c>
      <c r="AI48" s="93">
        <f t="shared" si="11"/>
        <v>3.7963628024999974</v>
      </c>
      <c r="AJ48" s="99">
        <f t="shared" si="11"/>
        <v>4.083864622500011</v>
      </c>
      <c r="AK48" s="93">
        <f t="shared" si="11"/>
        <v>4.336010249999989</v>
      </c>
      <c r="AL48" s="99">
        <f t="shared" si="11"/>
        <v>4.308432922500005</v>
      </c>
      <c r="AM48" s="94">
        <f t="shared" si="11"/>
        <v>4.945682489999981</v>
      </c>
    </row>
    <row r="49" spans="1:39" ht="15">
      <c r="A49" s="1">
        <f t="shared" si="1"/>
        <v>41169</v>
      </c>
      <c r="B49" s="92">
        <f t="shared" si="7"/>
      </c>
      <c r="C49" s="92">
        <f t="shared" si="7"/>
        <v>2.558154410000002</v>
      </c>
      <c r="D49" s="92">
        <f t="shared" si="7"/>
        <v>2.66958276</v>
      </c>
      <c r="E49" s="99">
        <f t="shared" si="7"/>
        <v>3.0793478399999907</v>
      </c>
      <c r="F49" s="94">
        <f t="shared" si="7"/>
        <v>3.293683222499988</v>
      </c>
      <c r="G49" s="94">
        <f t="shared" si="7"/>
        <v>3.5652228900000082</v>
      </c>
      <c r="H49" s="94">
        <f t="shared" si="7"/>
        <v>3.7433917024999985</v>
      </c>
      <c r="I49" s="92"/>
      <c r="J49" s="128">
        <f t="shared" si="8"/>
        <v>41169</v>
      </c>
      <c r="K49" s="92">
        <f aca="true" t="shared" si="20" ref="K49:AD49">IF(K21&gt;0,((1+K21/200)^2-1)*100,"")</f>
        <v>4.5107513025000046</v>
      </c>
      <c r="L49" s="99">
        <f t="shared" si="20"/>
        <v>4.7992401224999925</v>
      </c>
      <c r="M49" s="93">
        <f t="shared" si="20"/>
        <v>4.972319359999977</v>
      </c>
      <c r="N49" s="99">
        <f t="shared" si="20"/>
        <v>4.0287803025000235</v>
      </c>
      <c r="O49" s="93">
        <f t="shared" si="20"/>
        <v>4.619143722499985</v>
      </c>
      <c r="P49" s="99">
        <f t="shared" si="4"/>
        <v>4.835073209999985</v>
      </c>
      <c r="Q49" s="93">
        <f t="shared" si="4"/>
        <v>5.30556542249998</v>
      </c>
      <c r="R49" s="99">
        <f t="shared" si="20"/>
      </c>
      <c r="S49" s="93">
        <f t="shared" si="20"/>
        <v>4.893443062500014</v>
      </c>
      <c r="T49" s="99">
        <f t="shared" si="5"/>
        <v>5.730834502499982</v>
      </c>
      <c r="U49" s="93">
        <f t="shared" si="20"/>
        <v>4.336010249999989</v>
      </c>
      <c r="V49" s="99">
        <f t="shared" si="20"/>
      </c>
      <c r="W49" s="93">
        <f t="shared" si="20"/>
        <v>4.314560902499998</v>
      </c>
      <c r="X49" s="99">
        <f t="shared" si="20"/>
        <v>5.515011202499975</v>
      </c>
      <c r="Y49" s="93">
        <f t="shared" si="20"/>
        <v>4.4667968099999955</v>
      </c>
      <c r="Z49" s="99">
        <f t="shared" si="20"/>
        <v>4.98563906249998</v>
      </c>
      <c r="AA49" s="93">
        <f t="shared" si="20"/>
        <v>5.486251422499988</v>
      </c>
      <c r="AB49" s="99">
        <f t="shared" si="20"/>
        <v>4.366656000000013</v>
      </c>
      <c r="AC49" s="93">
        <f t="shared" si="20"/>
        <v>5.036876562500003</v>
      </c>
      <c r="AD49" s="99">
        <f t="shared" si="20"/>
        <v>5.124009000000029</v>
      </c>
      <c r="AE49" s="93">
        <f aca="true" t="shared" si="21" ref="AE49:AM58">IF(AE21&gt;0,((1+AE21/200)^2-1)*100,"")</f>
        <v>4.28800762249999</v>
      </c>
      <c r="AF49" s="99">
        <f t="shared" si="21"/>
        <v>4.880129210000006</v>
      </c>
      <c r="AG49" s="93">
        <f t="shared" si="21"/>
      </c>
      <c r="AH49" s="99">
        <f t="shared" si="21"/>
        <v>5.064550009999991</v>
      </c>
      <c r="AI49" s="93">
        <f t="shared" si="21"/>
        <v>3.8330430225000045</v>
      </c>
      <c r="AJ49" s="99">
        <f t="shared" si="21"/>
        <v>4.128758922499998</v>
      </c>
      <c r="AK49" s="93">
        <f t="shared" si="21"/>
        <v>4.389132409999985</v>
      </c>
      <c r="AL49" s="99">
        <f t="shared" si="21"/>
        <v>4.351332562499999</v>
      </c>
      <c r="AM49" s="94">
        <f t="shared" si="21"/>
        <v>4.998959610000031</v>
      </c>
    </row>
    <row r="50" spans="1:39" ht="15">
      <c r="A50" s="1">
        <f t="shared" si="1"/>
        <v>41170</v>
      </c>
      <c r="B50" s="92">
        <f aca="true" t="shared" si="22" ref="B50:H59">IF(B22&gt;0,((1+B22/200)^2-1)*100,"")</f>
      </c>
      <c r="C50" s="92">
        <f t="shared" si="22"/>
        <v>2.5794224224999995</v>
      </c>
      <c r="D50" s="92">
        <f t="shared" si="22"/>
        <v>2.646279102499993</v>
      </c>
      <c r="E50" s="99">
        <f t="shared" si="22"/>
        <v>3.0631040000000276</v>
      </c>
      <c r="F50" s="94">
        <f t="shared" si="22"/>
        <v>3.268276410000004</v>
      </c>
      <c r="G50" s="94">
        <f t="shared" si="22"/>
        <v>3.535712562500004</v>
      </c>
      <c r="H50" s="94">
        <f t="shared" si="22"/>
        <v>3.730151040000007</v>
      </c>
      <c r="I50" s="92"/>
      <c r="J50" s="128">
        <f t="shared" si="8"/>
        <v>41170</v>
      </c>
      <c r="K50" s="92">
        <f aca="true" t="shared" si="23" ref="K50:AD50">IF(K22&gt;0,((1+K22/200)^2-1)*100,"")</f>
        <v>4.480084402499984</v>
      </c>
      <c r="L50" s="99">
        <f t="shared" si="23"/>
        <v>4.772625222499993</v>
      </c>
      <c r="M50" s="93">
        <f t="shared" si="23"/>
        <v>4.943633640000011</v>
      </c>
      <c r="N50" s="99">
        <f t="shared" si="23"/>
        <v>4.000223802500025</v>
      </c>
      <c r="O50" s="93">
        <f t="shared" si="23"/>
        <v>4.5894836100000225</v>
      </c>
      <c r="P50" s="99">
        <f t="shared" si="4"/>
        <v>4.804358760000027</v>
      </c>
      <c r="Q50" s="93">
        <f t="shared" si="4"/>
        <v>5.277860249999988</v>
      </c>
      <c r="R50" s="99">
        <f t="shared" si="23"/>
      </c>
      <c r="S50" s="93">
        <f t="shared" si="23"/>
        <v>4.863744089999988</v>
      </c>
      <c r="T50" s="99">
        <f t="shared" si="5"/>
        <v>5.702045322500027</v>
      </c>
      <c r="U50" s="93">
        <f t="shared" si="23"/>
        <v>4.300262562499979</v>
      </c>
      <c r="V50" s="99">
        <f t="shared" si="23"/>
      </c>
      <c r="W50" s="93">
        <f t="shared" si="23"/>
        <v>4.284944000000013</v>
      </c>
      <c r="X50" s="99">
        <f t="shared" si="23"/>
        <v>5.4883055624999955</v>
      </c>
      <c r="Y50" s="93">
        <f t="shared" si="23"/>
        <v>4.458620249999989</v>
      </c>
      <c r="Z50" s="99">
        <f t="shared" si="23"/>
        <v>4.953878090000008</v>
      </c>
      <c r="AA50" s="93">
        <f t="shared" si="23"/>
        <v>5.460576359999991</v>
      </c>
      <c r="AB50" s="99">
        <f t="shared" si="23"/>
        <v>4.339074622500005</v>
      </c>
      <c r="AC50" s="93">
        <f t="shared" si="23"/>
        <v>5.0102315024999955</v>
      </c>
      <c r="AD50" s="99">
        <f t="shared" si="23"/>
        <v>5.095302560000015</v>
      </c>
      <c r="AE50" s="93">
        <f t="shared" si="21"/>
        <v>4.28085923999999</v>
      </c>
      <c r="AF50" s="99">
        <f t="shared" si="21"/>
        <v>4.847360249999988</v>
      </c>
      <c r="AG50" s="93">
        <f t="shared" si="21"/>
      </c>
      <c r="AH50" s="99">
        <f t="shared" si="21"/>
        <v>5.056350089999984</v>
      </c>
      <c r="AI50" s="93">
        <f t="shared" si="21"/>
        <v>3.7994192400000015</v>
      </c>
      <c r="AJ50" s="99">
        <f t="shared" si="21"/>
        <v>4.0961075625000065</v>
      </c>
      <c r="AK50" s="93">
        <f t="shared" si="21"/>
        <v>4.358483359999998</v>
      </c>
      <c r="AL50" s="99">
        <f t="shared" si="21"/>
        <v>4.318646322500008</v>
      </c>
      <c r="AM50" s="94">
        <f t="shared" si="21"/>
        <v>4.971294802500026</v>
      </c>
    </row>
    <row r="51" spans="1:39" ht="15">
      <c r="A51" s="1">
        <f t="shared" si="1"/>
        <v>41171</v>
      </c>
      <c r="B51" s="92">
        <f t="shared" si="22"/>
      </c>
      <c r="C51" s="92">
        <f t="shared" si="22"/>
        <v>2.5743584100000216</v>
      </c>
      <c r="D51" s="92">
        <f t="shared" si="22"/>
        <v>2.641213440000012</v>
      </c>
      <c r="E51" s="99">
        <f t="shared" si="22"/>
        <v>3.052952249999996</v>
      </c>
      <c r="F51" s="94">
        <f t="shared" si="22"/>
        <v>3.2469371025000138</v>
      </c>
      <c r="G51" s="94">
        <f t="shared" si="22"/>
        <v>3.531642502500021</v>
      </c>
      <c r="H51" s="94">
        <f t="shared" si="22"/>
        <v>3.715892809999999</v>
      </c>
      <c r="I51" s="92"/>
      <c r="J51" s="128">
        <f t="shared" si="8"/>
        <v>41171</v>
      </c>
      <c r="K51" s="92">
        <f aca="true" t="shared" si="24" ref="K51:AD51">IF(K23&gt;0,((1+K23/200)^2-1)*100,"")</f>
        <v>4.45044401000001</v>
      </c>
      <c r="L51" s="99">
        <f t="shared" si="24"/>
        <v>4.690754422499999</v>
      </c>
      <c r="M51" s="93">
        <f t="shared" si="24"/>
        <v>4.917000409999983</v>
      </c>
      <c r="N51" s="99">
        <f t="shared" si="24"/>
        <v>3.9788090000000054</v>
      </c>
      <c r="O51" s="93">
        <f t="shared" si="24"/>
        <v>4.560850250000015</v>
      </c>
      <c r="P51" s="99">
        <f t="shared" si="4"/>
        <v>4.775696000000007</v>
      </c>
      <c r="Q51" s="93">
        <f t="shared" si="4"/>
        <v>5.246055102500002</v>
      </c>
      <c r="R51" s="99">
        <f t="shared" si="24"/>
      </c>
      <c r="S51" s="93">
        <f t="shared" si="24"/>
        <v>4.836097102499992</v>
      </c>
      <c r="T51" s="99">
        <f t="shared" si="5"/>
        <v>5.678399999999995</v>
      </c>
      <c r="U51" s="93">
        <f t="shared" si="24"/>
        <v>4.260436639999998</v>
      </c>
      <c r="V51" s="99">
        <f t="shared" si="24"/>
      </c>
      <c r="W51" s="93">
        <f t="shared" si="24"/>
        <v>4.258394489999984</v>
      </c>
      <c r="X51" s="99">
        <f t="shared" si="24"/>
        <v>5.461603302500007</v>
      </c>
      <c r="Y51" s="93">
        <f t="shared" si="24"/>
        <v>4.433070562499997</v>
      </c>
      <c r="Z51" s="99">
        <f t="shared" si="24"/>
        <v>4.924170562499985</v>
      </c>
      <c r="AA51" s="93">
        <f t="shared" si="24"/>
        <v>5.435931240000014</v>
      </c>
      <c r="AB51" s="99">
        <f t="shared" si="24"/>
        <v>4.312518222500028</v>
      </c>
      <c r="AC51" s="93">
        <f t="shared" si="24"/>
        <v>4.986663689999982</v>
      </c>
      <c r="AD51" s="99">
        <f t="shared" si="24"/>
        <v>5.071725202499988</v>
      </c>
      <c r="AE51" s="93">
        <f t="shared" si="21"/>
        <v>4.261457722499995</v>
      </c>
      <c r="AF51" s="99">
        <f t="shared" si="21"/>
        <v>4.821763062499995</v>
      </c>
      <c r="AG51" s="93">
        <f t="shared" si="21"/>
      </c>
      <c r="AH51" s="99">
        <f t="shared" si="21"/>
        <v>5.051225302499995</v>
      </c>
      <c r="AI51" s="93">
        <f t="shared" si="21"/>
        <v>3.7739503024999843</v>
      </c>
      <c r="AJ51" s="99">
        <f t="shared" si="21"/>
        <v>4.067541822499998</v>
      </c>
      <c r="AK51" s="93">
        <f t="shared" si="21"/>
        <v>4.330903062500013</v>
      </c>
      <c r="AL51" s="99">
        <f t="shared" si="21"/>
        <v>4.286986409999982</v>
      </c>
      <c r="AM51" s="94">
        <f t="shared" si="21"/>
        <v>4.959000502499977</v>
      </c>
    </row>
    <row r="52" spans="1:39" ht="15">
      <c r="A52" s="1">
        <f t="shared" si="1"/>
        <v>41172</v>
      </c>
      <c r="B52" s="92">
        <f t="shared" si="22"/>
      </c>
      <c r="C52" s="92">
        <f t="shared" si="22"/>
        <v>2.5571417024999876</v>
      </c>
      <c r="D52" s="92">
        <f t="shared" si="22"/>
        <v>2.614874010000001</v>
      </c>
      <c r="E52" s="99">
        <f t="shared" si="22"/>
        <v>3.025545022500009</v>
      </c>
      <c r="F52" s="94">
        <f t="shared" si="22"/>
        <v>3.215440249999979</v>
      </c>
      <c r="G52" s="94">
        <f t="shared" si="22"/>
        <v>3.4950155625000034</v>
      </c>
      <c r="H52" s="94">
        <f t="shared" si="22"/>
        <v>3.6792332899999947</v>
      </c>
      <c r="I52" s="92"/>
      <c r="J52" s="128">
        <f t="shared" si="8"/>
        <v>41172</v>
      </c>
      <c r="K52" s="92">
        <f aca="true" t="shared" si="25" ref="K52:AD52">IF(K24&gt;0,((1+K24/200)^2-1)*100,"")</f>
        <v>4.403436839999975</v>
      </c>
      <c r="L52" s="99">
        <f t="shared" si="25"/>
        <v>4.64062435999999</v>
      </c>
      <c r="M52" s="93">
        <f t="shared" si="25"/>
        <v>4.857599999999995</v>
      </c>
      <c r="N52" s="99">
        <f t="shared" si="25"/>
        <v>3.9635140624999954</v>
      </c>
      <c r="O52" s="93">
        <f t="shared" si="25"/>
        <v>4.509728999999996</v>
      </c>
      <c r="P52" s="99">
        <f t="shared" si="4"/>
        <v>4.7224755599999835</v>
      </c>
      <c r="Q52" s="93">
        <f t="shared" si="4"/>
        <v>5.178356922500016</v>
      </c>
      <c r="R52" s="99">
        <f t="shared" si="25"/>
      </c>
      <c r="S52" s="93">
        <f t="shared" si="25"/>
        <v>4.780814062499994</v>
      </c>
      <c r="T52" s="99">
        <f t="shared" si="5"/>
        <v>5.599258822499986</v>
      </c>
      <c r="U52" s="93">
        <f t="shared" si="25"/>
        <v>4.23184835999999</v>
      </c>
      <c r="V52" s="99">
        <f t="shared" si="25"/>
      </c>
      <c r="W52" s="93">
        <f t="shared" si="25"/>
        <v>4.2328693024999975</v>
      </c>
      <c r="X52" s="99">
        <f t="shared" si="25"/>
        <v>5.402048902500023</v>
      </c>
      <c r="Y52" s="93">
        <f t="shared" si="25"/>
        <v>4.434092489999997</v>
      </c>
      <c r="Z52" s="99">
        <f t="shared" si="25"/>
        <v>4.881153322500031</v>
      </c>
      <c r="AA52" s="93">
        <f t="shared" si="25"/>
        <v>5.372278009999998</v>
      </c>
      <c r="AB52" s="99">
        <f t="shared" si="25"/>
        <v>4.254310250000004</v>
      </c>
      <c r="AC52" s="93">
        <f t="shared" si="25"/>
        <v>4.908806250000031</v>
      </c>
      <c r="AD52" s="99">
        <f t="shared" si="25"/>
        <v>4.990762250000014</v>
      </c>
      <c r="AE52" s="93">
        <f t="shared" si="21"/>
        <v>4.258394489999984</v>
      </c>
      <c r="AF52" s="99">
        <f t="shared" si="21"/>
        <v>4.770578062499986</v>
      </c>
      <c r="AG52" s="93">
        <f t="shared" si="21"/>
      </c>
      <c r="AH52" s="99">
        <f t="shared" si="21"/>
        <v>5.004083122500003</v>
      </c>
      <c r="AI52" s="93">
        <f t="shared" si="21"/>
        <v>3.750521640000004</v>
      </c>
      <c r="AJ52" s="99">
        <f t="shared" si="21"/>
        <v>4.024700562499994</v>
      </c>
      <c r="AK52" s="93">
        <f t="shared" si="21"/>
        <v>4.28085923999999</v>
      </c>
      <c r="AL52" s="99">
        <f t="shared" si="21"/>
        <v>4.246142009999998</v>
      </c>
      <c r="AM52" s="94">
        <f t="shared" si="21"/>
        <v>4.904709289999998</v>
      </c>
    </row>
    <row r="53" spans="1:39" ht="15">
      <c r="A53" s="1">
        <f t="shared" si="1"/>
        <v>41173</v>
      </c>
      <c r="B53" s="92">
        <f t="shared" si="22"/>
      </c>
      <c r="C53" s="92">
        <f t="shared" si="22"/>
        <v>2.576383999999976</v>
      </c>
      <c r="D53" s="92">
        <f t="shared" si="22"/>
        <v>2.6300694225000143</v>
      </c>
      <c r="E53" s="99">
        <f t="shared" si="22"/>
        <v>3.041785902500016</v>
      </c>
      <c r="F53" s="94">
        <f t="shared" si="22"/>
        <v>3.230680062500002</v>
      </c>
      <c r="G53" s="94">
        <f t="shared" si="22"/>
        <v>3.504171690000013</v>
      </c>
      <c r="H53" s="94">
        <f t="shared" si="22"/>
        <v>3.6751604100000224</v>
      </c>
      <c r="I53" s="92"/>
      <c r="J53" s="128">
        <f t="shared" si="8"/>
        <v>41173</v>
      </c>
      <c r="K53" s="92">
        <f aca="true" t="shared" si="26" ref="K53:AD53">IF(K25&gt;0,((1+K25/200)^2-1)*100,"")</f>
        <v>4.44431204000002</v>
      </c>
      <c r="L53" s="99">
        <f t="shared" si="26"/>
        <v>4.673360999999976</v>
      </c>
      <c r="M53" s="93">
        <f t="shared" si="26"/>
        <v>4.8053825024999774</v>
      </c>
      <c r="N53" s="99">
        <f t="shared" si="26"/>
        <v>3.9757499224999826</v>
      </c>
      <c r="O53" s="93">
        <f t="shared" si="26"/>
        <v>4.551647502499989</v>
      </c>
      <c r="P53" s="99">
        <f t="shared" si="4"/>
        <v>4.762389622500018</v>
      </c>
      <c r="Q53" s="93">
        <f t="shared" si="4"/>
        <v>5.207074702500014</v>
      </c>
      <c r="R53" s="99">
        <f t="shared" si="26"/>
      </c>
      <c r="S53" s="93">
        <f t="shared" si="26"/>
        <v>4.820739239999994</v>
      </c>
      <c r="T53" s="99">
        <f t="shared" si="5"/>
        <v>5.6444787225000015</v>
      </c>
      <c r="U53" s="93">
        <f t="shared" si="26"/>
        <v>4.272689959999987</v>
      </c>
      <c r="V53" s="99">
        <f t="shared" si="26"/>
      </c>
      <c r="W53" s="93">
        <f t="shared" si="26"/>
        <v>4.257373422500033</v>
      </c>
      <c r="X53" s="99">
        <f t="shared" si="26"/>
        <v>5.440038559999993</v>
      </c>
      <c r="Y53" s="93">
        <f t="shared" si="26"/>
        <v>4.438180249999979</v>
      </c>
      <c r="Z53" s="99">
        <f t="shared" si="26"/>
        <v>4.923146239999987</v>
      </c>
      <c r="AA53" s="93">
        <f t="shared" si="26"/>
        <v>5.409235610000018</v>
      </c>
      <c r="AB53" s="99">
        <f t="shared" si="26"/>
        <v>4.293113759999989</v>
      </c>
      <c r="AC53" s="93">
        <f t="shared" si="26"/>
        <v>4.936462822500021</v>
      </c>
      <c r="AD53" s="99">
        <f t="shared" si="26"/>
        <v>5.016380062500003</v>
      </c>
      <c r="AE53" s="93">
        <f t="shared" si="21"/>
        <v>4.262478810000014</v>
      </c>
      <c r="AF53" s="99">
        <f t="shared" si="21"/>
        <v>4.810501290000024</v>
      </c>
      <c r="AG53" s="93">
        <f t="shared" si="21"/>
      </c>
      <c r="AH53" s="99">
        <f t="shared" si="21"/>
        <v>5.035851689999982</v>
      </c>
      <c r="AI53" s="93">
        <f t="shared" si="21"/>
        <v>3.7739503024999843</v>
      </c>
      <c r="AJ53" s="99">
        <f t="shared" si="21"/>
        <v>4.067541822499998</v>
      </c>
      <c r="AK53" s="93">
        <f t="shared" si="21"/>
        <v>4.321710439999982</v>
      </c>
      <c r="AL53" s="99">
        <f t="shared" si="21"/>
        <v>4.289028839999998</v>
      </c>
      <c r="AM53" s="94">
        <f t="shared" si="21"/>
        <v>4.953878090000008</v>
      </c>
    </row>
    <row r="54" spans="1:39" ht="15">
      <c r="A54" s="1">
        <f t="shared" si="1"/>
        <v>41176</v>
      </c>
      <c r="B54" s="92">
        <f t="shared" si="22"/>
      </c>
      <c r="C54" s="92">
        <f t="shared" si="22"/>
        <v>2.583473722499985</v>
      </c>
      <c r="D54" s="92">
        <f t="shared" si="22"/>
        <v>2.619939022499995</v>
      </c>
      <c r="E54" s="99">
        <f t="shared" si="22"/>
        <v>3.0265600400000148</v>
      </c>
      <c r="F54" s="94">
        <f t="shared" si="22"/>
        <v>3.209344639999978</v>
      </c>
      <c r="G54" s="94">
        <f t="shared" si="22"/>
        <v>3.485859839999983</v>
      </c>
      <c r="H54" s="94">
        <f t="shared" si="22"/>
        <v>3.6568334399999847</v>
      </c>
      <c r="I54" s="92"/>
      <c r="J54" s="128">
        <f t="shared" si="8"/>
        <v>41176</v>
      </c>
      <c r="K54" s="92">
        <f aca="true" t="shared" si="27" ref="K54:AD54">IF(K26&gt;0,((1+K26/200)^2-1)*100,"")</f>
        <v>4.399349760000004</v>
      </c>
      <c r="L54" s="99">
        <f t="shared" si="27"/>
        <v>4.672337902500012</v>
      </c>
      <c r="M54" s="93">
        <f t="shared" si="27"/>
        <v>4.84121663999999</v>
      </c>
      <c r="N54" s="99">
        <f>IF(N26&gt;0,((1+N26/200)^2-1)*100,"")</f>
        <v>3.952298490000028</v>
      </c>
      <c r="O54" s="93">
        <f t="shared" si="27"/>
        <v>4.505639840000009</v>
      </c>
      <c r="P54" s="99">
        <f t="shared" si="4"/>
        <v>4.716335609999978</v>
      </c>
      <c r="Q54" s="93">
        <f t="shared" si="4"/>
        <v>5.146566809999986</v>
      </c>
      <c r="R54" s="99">
        <f t="shared" si="27"/>
      </c>
      <c r="S54" s="93">
        <f t="shared" si="27"/>
        <v>4.774672402500002</v>
      </c>
      <c r="T54" s="99">
        <f t="shared" si="5"/>
        <v>5.563295359999976</v>
      </c>
      <c r="U54" s="93">
        <f t="shared" si="27"/>
        <v>4.225722809999999</v>
      </c>
      <c r="V54" s="99">
        <f t="shared" si="27"/>
      </c>
      <c r="W54" s="93">
        <f t="shared" si="27"/>
        <v>4.22368099999999</v>
      </c>
      <c r="X54" s="99">
        <f t="shared" si="27"/>
        <v>5.3897294024999765</v>
      </c>
      <c r="Y54" s="93">
        <f t="shared" si="27"/>
        <v>4.42387343999997</v>
      </c>
      <c r="Z54" s="99">
        <f t="shared" si="27"/>
        <v>4.878081000000001</v>
      </c>
      <c r="AA54" s="93">
        <f t="shared" si="27"/>
        <v>5.357907360000014</v>
      </c>
      <c r="AB54" s="99">
        <f t="shared" si="27"/>
        <v>4.244099999999973</v>
      </c>
      <c r="AC54" s="93">
        <f t="shared" si="27"/>
        <v>4.871936490000017</v>
      </c>
      <c r="AD54" s="99">
        <f t="shared" si="27"/>
        <v>4.955927040000008</v>
      </c>
      <c r="AE54" s="93">
        <f t="shared" si="21"/>
        <v>4.253289202499988</v>
      </c>
      <c r="AF54" s="99">
        <f t="shared" si="21"/>
        <v>4.7644367024999745</v>
      </c>
      <c r="AG54" s="93">
        <f t="shared" si="21"/>
      </c>
      <c r="AH54" s="99">
        <f t="shared" si="21"/>
        <v>4.977442222500006</v>
      </c>
      <c r="AI54" s="93">
        <f t="shared" si="21"/>
        <v>3.741354622500004</v>
      </c>
      <c r="AJ54" s="99">
        <f t="shared" si="21"/>
        <v>4.021640810000027</v>
      </c>
      <c r="AK54" s="93">
        <f t="shared" si="21"/>
        <v>4.2757534025000155</v>
      </c>
      <c r="AL54" s="99">
        <f t="shared" si="21"/>
        <v>4.242058010000016</v>
      </c>
      <c r="AM54" s="94">
        <f t="shared" si="21"/>
        <v>4.908806250000031</v>
      </c>
    </row>
    <row r="55" spans="1:39" ht="15">
      <c r="A55" s="1">
        <f t="shared" si="1"/>
        <v>41177</v>
      </c>
      <c r="B55" s="92">
        <f t="shared" si="22"/>
      </c>
      <c r="C55" s="92">
        <f t="shared" si="22"/>
        <v>2.6624900625000114</v>
      </c>
      <c r="D55" s="92">
        <f t="shared" si="22"/>
        <v>2.588537960000026</v>
      </c>
      <c r="E55" s="99">
        <f t="shared" si="22"/>
        <v>2.9910374024999964</v>
      </c>
      <c r="F55" s="94">
        <f t="shared" si="22"/>
        <v>3.175822002499995</v>
      </c>
      <c r="G55" s="94">
        <f t="shared" si="22"/>
        <v>3.4492409999999696</v>
      </c>
      <c r="H55" s="94">
        <f t="shared" si="22"/>
        <v>3.6130589025000104</v>
      </c>
      <c r="I55" s="92"/>
      <c r="J55" s="128">
        <f t="shared" si="8"/>
        <v>41177</v>
      </c>
      <c r="K55" s="92">
        <f aca="true" t="shared" si="28" ref="K55:AD55">IF(K27&gt;0,((1+K27/200)^2-1)*100,"")</f>
        <v>4.372785690000014</v>
      </c>
      <c r="L55" s="99">
        <f t="shared" si="28"/>
        <v>4.615052422499999</v>
      </c>
      <c r="M55" s="93">
        <f t="shared" si="28"/>
        <v>4.715312302499974</v>
      </c>
      <c r="N55" s="99">
        <f>IF(N27&gt;0,((1+N27/200)^2-1)*100,"")</f>
        <v>3.943122562500001</v>
      </c>
      <c r="O55" s="93">
        <f t="shared" si="28"/>
        <v>4.477017960000018</v>
      </c>
      <c r="P55" s="99">
        <f t="shared" si="4"/>
        <v>4.684615402500003</v>
      </c>
      <c r="Q55" s="93">
        <f t="shared" si="4"/>
        <v>5.112731002499982</v>
      </c>
      <c r="R55" s="99">
        <f t="shared" si="28"/>
      </c>
      <c r="S55" s="93">
        <f t="shared" si="28"/>
        <v>4.741919922500015</v>
      </c>
      <c r="T55" s="99">
        <f t="shared" si="5"/>
        <v>5.5242562499999925</v>
      </c>
      <c r="U55" s="93">
        <f t="shared" si="28"/>
        <v>4.204284802499991</v>
      </c>
      <c r="V55" s="99">
        <f t="shared" si="28"/>
      </c>
      <c r="W55" s="93">
        <f t="shared" si="28"/>
        <v>4.2093888899999765</v>
      </c>
      <c r="X55" s="99">
        <f t="shared" si="28"/>
        <v>5.354828062499983</v>
      </c>
      <c r="Y55" s="93">
        <f t="shared" si="28"/>
        <v>4.4279610000000025</v>
      </c>
      <c r="Z55" s="99">
        <f t="shared" si="28"/>
        <v>4.852480062500009</v>
      </c>
      <c r="AA55" s="93">
        <f t="shared" si="28"/>
        <v>5.320958759999983</v>
      </c>
      <c r="AB55" s="99">
        <f t="shared" si="28"/>
        <v>4.211430559999996</v>
      </c>
      <c r="AC55" s="93">
        <f t="shared" si="28"/>
        <v>4.835073209999985</v>
      </c>
      <c r="AD55" s="99">
        <f t="shared" si="28"/>
        <v>4.915976122499988</v>
      </c>
      <c r="AE55" s="93">
        <f t="shared" si="21"/>
        <v>4.251247122499979</v>
      </c>
      <c r="AF55" s="99">
        <f t="shared" si="21"/>
        <v>4.734756000000018</v>
      </c>
      <c r="AG55" s="93">
        <f t="shared" si="21"/>
      </c>
      <c r="AH55" s="99">
        <f t="shared" si="21"/>
        <v>4.93338968999999</v>
      </c>
      <c r="AI55" s="93">
        <f t="shared" si="21"/>
        <v>3.730151040000007</v>
      </c>
      <c r="AJ55" s="99">
        <f t="shared" si="21"/>
        <v>3.998184202499999</v>
      </c>
      <c r="AK55" s="93">
        <f t="shared" si="21"/>
        <v>4.247163022500011</v>
      </c>
      <c r="AL55" s="99">
        <f t="shared" si="21"/>
        <v>4.218576562499998</v>
      </c>
      <c r="AM55" s="94">
        <f t="shared" si="21"/>
        <v>4.868864302499998</v>
      </c>
    </row>
    <row r="56" spans="1:39" ht="15">
      <c r="A56" s="1">
        <f t="shared" si="1"/>
        <v>41178</v>
      </c>
      <c r="B56" s="92">
        <f t="shared" si="22"/>
      </c>
      <c r="C56" s="92">
        <f t="shared" si="22"/>
        <v>2.5814480625000247</v>
      </c>
      <c r="D56" s="92">
        <f t="shared" si="22"/>
        <v>2.5723328400000023</v>
      </c>
      <c r="E56" s="99">
        <f t="shared" si="22"/>
        <v>2.9626237025</v>
      </c>
      <c r="F56" s="94">
        <f t="shared" si="22"/>
        <v>3.116916622500021</v>
      </c>
      <c r="G56" s="94">
        <f t="shared" si="22"/>
        <v>3.400425960000031</v>
      </c>
      <c r="H56" s="94">
        <f t="shared" si="22"/>
        <v>3.5662405625000115</v>
      </c>
      <c r="I56" s="92"/>
      <c r="J56" s="128">
        <f t="shared" si="8"/>
        <v>41178</v>
      </c>
      <c r="K56" s="92">
        <f aca="true" t="shared" si="29" ref="K56:AD56">IF(K28&gt;0,((1+K28/200)^2-1)*100,"")</f>
        <v>4.366656000000013</v>
      </c>
      <c r="L56" s="99">
        <f t="shared" si="29"/>
        <v>4.623235102500023</v>
      </c>
      <c r="M56" s="93">
        <f t="shared" si="29"/>
        <v>4.797192702500008</v>
      </c>
      <c r="N56" s="99">
        <f t="shared" si="29"/>
        <v>3.9319080900000136</v>
      </c>
      <c r="O56" s="93">
        <f t="shared" si="29"/>
        <v>4.4708852100000085</v>
      </c>
      <c r="P56" s="99">
        <f t="shared" si="4"/>
        <v>4.673360999999976</v>
      </c>
      <c r="Q56" s="93">
        <f t="shared" si="4"/>
        <v>5.096327722500016</v>
      </c>
      <c r="R56" s="99">
        <f t="shared" si="29"/>
      </c>
      <c r="S56" s="93">
        <f t="shared" si="29"/>
        <v>4.734756000000018</v>
      </c>
      <c r="T56" s="99">
        <f t="shared" si="5"/>
        <v>5.513984000000027</v>
      </c>
      <c r="U56" s="93">
        <f t="shared" si="29"/>
        <v>4.185911122500019</v>
      </c>
      <c r="V56" s="99">
        <f t="shared" si="29"/>
      </c>
      <c r="W56" s="93">
        <f t="shared" si="29"/>
        <v>4.212451402499995</v>
      </c>
      <c r="X56" s="99">
        <f t="shared" si="29"/>
        <v>5.344564062500012</v>
      </c>
      <c r="Y56" s="93">
        <f t="shared" si="29"/>
        <v>4.447378002499991</v>
      </c>
      <c r="Z56" s="99">
        <f t="shared" si="29"/>
        <v>4.846336302500021</v>
      </c>
      <c r="AA56" s="93">
        <f t="shared" si="29"/>
        <v>5.312748839999992</v>
      </c>
      <c r="AB56" s="99">
        <f t="shared" si="29"/>
        <v>4.2002016225000105</v>
      </c>
      <c r="AC56" s="93">
        <f t="shared" si="29"/>
        <v>4.822786889999997</v>
      </c>
      <c r="AD56" s="99">
        <f t="shared" si="29"/>
        <v>4.908806250000031</v>
      </c>
      <c r="AE56" s="93">
        <f t="shared" si="21"/>
        <v>4.263499902500012</v>
      </c>
      <c r="AF56" s="99">
        <f t="shared" si="21"/>
        <v>4.7265689600000105</v>
      </c>
      <c r="AG56" s="93">
        <f t="shared" si="21"/>
      </c>
      <c r="AH56" s="99">
        <f t="shared" si="21"/>
        <v>4.934414062500014</v>
      </c>
      <c r="AI56" s="93">
        <f t="shared" si="21"/>
        <v>3.730151040000007</v>
      </c>
      <c r="AJ56" s="99">
        <f t="shared" si="21"/>
        <v>3.992065522499999</v>
      </c>
      <c r="AK56" s="93">
        <f t="shared" si="21"/>
        <v>4.241037022500005</v>
      </c>
      <c r="AL56" s="99">
        <f t="shared" si="21"/>
        <v>4.213472250000017</v>
      </c>
      <c r="AM56" s="94">
        <f t="shared" si="21"/>
        <v>4.855552009999986</v>
      </c>
    </row>
    <row r="57" spans="1:39" ht="15">
      <c r="A57" s="1">
        <f t="shared" si="1"/>
        <v>41179</v>
      </c>
      <c r="B57" s="92">
        <f t="shared" si="22"/>
      </c>
      <c r="C57" s="92">
        <f t="shared" si="22"/>
        <v>2.568281760000013</v>
      </c>
      <c r="D57" s="92">
        <f t="shared" si="22"/>
        <v>2.5308130625000036</v>
      </c>
      <c r="E57" s="99">
        <f t="shared" si="22"/>
        <v>2.910880250000014</v>
      </c>
      <c r="F57" s="94">
        <f t="shared" si="22"/>
        <v>3.082393702500008</v>
      </c>
      <c r="G57" s="94">
        <f t="shared" si="22"/>
        <v>3.355688960000003</v>
      </c>
      <c r="H57" s="94">
        <f t="shared" si="22"/>
        <v>3.5204502499999846</v>
      </c>
      <c r="I57" s="92"/>
      <c r="J57" s="128">
        <f t="shared" si="8"/>
        <v>41179</v>
      </c>
      <c r="K57" s="92">
        <f aca="true" t="shared" si="30" ref="K57:AD57">IF(K29&gt;0,((1+K29/200)^2-1)*100,"")</f>
        <v>4.366656000000013</v>
      </c>
      <c r="L57" s="99">
        <f t="shared" si="30"/>
        <v>4.622212250000013</v>
      </c>
      <c r="M57" s="93">
        <f t="shared" si="30"/>
        <v>4.802311290000016</v>
      </c>
      <c r="N57" s="99">
        <f t="shared" si="30"/>
        <v>3.9410835224999996</v>
      </c>
      <c r="O57" s="93">
        <f t="shared" si="30"/>
        <v>4.471907322500024</v>
      </c>
      <c r="P57" s="99">
        <f t="shared" si="4"/>
        <v>4.673360999999976</v>
      </c>
      <c r="Q57" s="93">
        <f t="shared" si="4"/>
        <v>5.0737753025000165</v>
      </c>
      <c r="R57" s="99">
        <f t="shared" si="30"/>
      </c>
      <c r="S57" s="93">
        <f t="shared" si="30"/>
        <v>4.736802809999996</v>
      </c>
      <c r="T57" s="99">
        <f t="shared" si="5"/>
        <v>5.526310760000008</v>
      </c>
      <c r="U57" s="93">
        <f t="shared" si="30"/>
        <v>4.1981600625</v>
      </c>
      <c r="V57" s="99">
        <f t="shared" si="30"/>
      </c>
      <c r="W57" s="93">
        <f t="shared" si="30"/>
        <v>4.204284802499991</v>
      </c>
      <c r="X57" s="99">
        <f t="shared" si="30"/>
        <v>5.349695999999993</v>
      </c>
      <c r="Y57" s="93">
        <f t="shared" si="30"/>
        <v>4.45044401000001</v>
      </c>
      <c r="Z57" s="99">
        <f t="shared" si="30"/>
        <v>4.847360249999988</v>
      </c>
      <c r="AA57" s="93">
        <f t="shared" si="30"/>
        <v>5.313775062499992</v>
      </c>
      <c r="AB57" s="99">
        <f t="shared" si="30"/>
        <v>4.206326422500006</v>
      </c>
      <c r="AC57" s="93">
        <f t="shared" si="30"/>
        <v>4.824834560000024</v>
      </c>
      <c r="AD57" s="99">
        <f t="shared" si="30"/>
        <v>4.899588202500005</v>
      </c>
      <c r="AE57" s="93">
        <f t="shared" si="21"/>
        <v>4.270647690000029</v>
      </c>
      <c r="AF57" s="99">
        <f t="shared" si="21"/>
        <v>4.729639062499991</v>
      </c>
      <c r="AG57" s="93">
        <f t="shared" si="21"/>
      </c>
      <c r="AH57" s="99">
        <f t="shared" si="21"/>
        <v>4.946706922499988</v>
      </c>
      <c r="AI57" s="93">
        <f t="shared" si="21"/>
        <v>3.728114090000001</v>
      </c>
      <c r="AJ57" s="99">
        <f t="shared" si="21"/>
        <v>3.992065522499999</v>
      </c>
      <c r="AK57" s="93">
        <f t="shared" si="21"/>
        <v>4.241037022500005</v>
      </c>
      <c r="AL57" s="99">
        <f t="shared" si="21"/>
        <v>4.213472250000017</v>
      </c>
      <c r="AM57" s="94">
        <f t="shared" si="21"/>
        <v>4.844288422499998</v>
      </c>
    </row>
    <row r="58" spans="1:39" ht="15">
      <c r="A58" s="1">
        <f t="shared" si="1"/>
        <v>41180</v>
      </c>
      <c r="B58" s="92">
        <f t="shared" si="22"/>
      </c>
      <c r="C58" s="92">
        <f t="shared" si="22"/>
        <v>2.5601798400000098</v>
      </c>
      <c r="D58" s="92">
        <f t="shared" si="22"/>
        <v>2.525750250000014</v>
      </c>
      <c r="E58" s="99">
        <f t="shared" si="22"/>
        <v>2.904793640000025</v>
      </c>
      <c r="F58" s="94">
        <f t="shared" si="22"/>
        <v>3.0752867600000178</v>
      </c>
      <c r="G58" s="94">
        <f t="shared" si="22"/>
        <v>3.347555999999985</v>
      </c>
      <c r="H58" s="94">
        <f t="shared" si="22"/>
        <v>3.503154322500013</v>
      </c>
      <c r="I58" s="92"/>
      <c r="J58" s="128">
        <f t="shared" si="8"/>
        <v>41180</v>
      </c>
      <c r="K58" s="92">
        <f aca="true" t="shared" si="31" ref="K58:AD58">IF(K30&gt;0,((1+K30/200)^2-1)*100,"")</f>
        <v>4.375850602499987</v>
      </c>
      <c r="L58" s="99">
        <f t="shared" si="31"/>
        <v>4.565963062500011</v>
      </c>
      <c r="M58" s="93">
        <f t="shared" si="31"/>
        <v>4.797192702500008</v>
      </c>
      <c r="N58" s="99">
        <f t="shared" si="31"/>
        <v>3.9594356025000277</v>
      </c>
      <c r="O58" s="93">
        <f t="shared" si="31"/>
        <v>4.477017960000018</v>
      </c>
      <c r="P58" s="99">
        <f t="shared" si="4"/>
        <v>4.678476562500022</v>
      </c>
      <c r="Q58" s="93">
        <f t="shared" si="4"/>
        <v>5.0799257225000005</v>
      </c>
      <c r="R58" s="99">
        <f t="shared" si="31"/>
      </c>
      <c r="S58" s="93">
        <f t="shared" si="31"/>
        <v>4.739873062500011</v>
      </c>
      <c r="T58" s="99">
        <f t="shared" si="5"/>
        <v>5.458522489999984</v>
      </c>
      <c r="U58" s="93">
        <f t="shared" si="31"/>
        <v>4.217555689999997</v>
      </c>
      <c r="V58" s="99">
        <f t="shared" si="31"/>
      </c>
      <c r="W58" s="93">
        <f t="shared" si="31"/>
        <v>4.260436639999998</v>
      </c>
      <c r="X58" s="99">
        <f t="shared" si="31"/>
        <v>5.273756090000004</v>
      </c>
      <c r="Y58" s="93">
        <f t="shared" si="31"/>
        <v>4.449422002500003</v>
      </c>
      <c r="Z58" s="99">
        <f t="shared" si="31"/>
        <v>4.8565760025000015</v>
      </c>
      <c r="AA58" s="93">
        <f t="shared" si="31"/>
        <v>5.312748839999992</v>
      </c>
      <c r="AB58" s="99">
        <f t="shared" si="31"/>
        <v>4.206326422500006</v>
      </c>
      <c r="AC58" s="93">
        <f t="shared" si="31"/>
        <v>4.821763062499995</v>
      </c>
      <c r="AD58" s="99">
        <f t="shared" si="31"/>
        <v>4.899588202500005</v>
      </c>
      <c r="AE58" s="93">
        <f t="shared" si="21"/>
        <v>4.268605440000006</v>
      </c>
      <c r="AF58" s="99">
        <f t="shared" si="21"/>
        <v>4.735779402499984</v>
      </c>
      <c r="AG58" s="93">
        <f t="shared" si="21"/>
      </c>
      <c r="AH58" s="99">
        <f t="shared" si="21"/>
        <v>4.917000409999983</v>
      </c>
      <c r="AI58" s="93">
        <f t="shared" si="21"/>
        <v>3.7433917024999985</v>
      </c>
      <c r="AJ58" s="99">
        <f t="shared" si="21"/>
        <v>4.002263422499985</v>
      </c>
      <c r="AK58" s="93">
        <f t="shared" si="21"/>
        <v>4.248184040000003</v>
      </c>
      <c r="AL58" s="99">
        <f t="shared" si="21"/>
        <v>4.22368099999999</v>
      </c>
      <c r="AM58" s="94">
        <f t="shared" si="21"/>
        <v>4.845312360000009</v>
      </c>
    </row>
    <row r="59" spans="1:39" ht="15">
      <c r="A59" s="1"/>
      <c r="B59" s="92">
        <f t="shared" si="22"/>
      </c>
      <c r="C59" s="92">
        <f t="shared" si="22"/>
      </c>
      <c r="D59" s="92">
        <f t="shared" si="22"/>
      </c>
      <c r="E59" s="99">
        <f t="shared" si="22"/>
      </c>
      <c r="F59" s="94">
        <f t="shared" si="22"/>
      </c>
      <c r="G59" s="94">
        <f t="shared" si="22"/>
      </c>
      <c r="H59" s="94">
        <f t="shared" si="22"/>
      </c>
      <c r="I59" s="92"/>
      <c r="J59" s="128"/>
      <c r="K59" s="92">
        <f aca="true" t="shared" si="32" ref="K59:AD59">IF(K31&gt;0,((1+K31/200)^2-1)*100,"")</f>
      </c>
      <c r="L59" s="99">
        <f t="shared" si="32"/>
      </c>
      <c r="M59" s="93">
        <f t="shared" si="32"/>
      </c>
      <c r="N59" s="99">
        <f t="shared" si="32"/>
      </c>
      <c r="O59" s="93">
        <f t="shared" si="32"/>
      </c>
      <c r="P59" s="99">
        <f t="shared" si="4"/>
      </c>
      <c r="Q59" s="93">
        <f t="shared" si="4"/>
      </c>
      <c r="R59" s="99">
        <f t="shared" si="32"/>
      </c>
      <c r="S59" s="93">
        <f t="shared" si="32"/>
      </c>
      <c r="T59" s="99">
        <f t="shared" si="5"/>
      </c>
      <c r="U59" s="93">
        <f t="shared" si="32"/>
      </c>
      <c r="V59" s="99">
        <f t="shared" si="32"/>
      </c>
      <c r="W59" s="93">
        <f t="shared" si="32"/>
      </c>
      <c r="X59" s="99">
        <f t="shared" si="32"/>
      </c>
      <c r="Y59" s="93">
        <f t="shared" si="32"/>
      </c>
      <c r="Z59" s="99">
        <f t="shared" si="32"/>
      </c>
      <c r="AA59" s="93">
        <f t="shared" si="32"/>
      </c>
      <c r="AB59" s="99">
        <f t="shared" si="32"/>
      </c>
      <c r="AC59" s="93">
        <f t="shared" si="32"/>
      </c>
      <c r="AD59" s="99">
        <f t="shared" si="32"/>
      </c>
      <c r="AE59" s="93">
        <f aca="true" t="shared" si="33" ref="AD59:AM61">IF(AE31&gt;0,((1+AE31/200)^2-1)*100,"")</f>
      </c>
      <c r="AF59" s="99">
        <f t="shared" si="33"/>
      </c>
      <c r="AG59" s="93">
        <f t="shared" si="33"/>
      </c>
      <c r="AH59" s="99">
        <f t="shared" si="33"/>
      </c>
      <c r="AI59" s="93">
        <f t="shared" si="33"/>
      </c>
      <c r="AJ59" s="99">
        <f t="shared" si="33"/>
      </c>
      <c r="AK59" s="93">
        <f t="shared" si="33"/>
      </c>
      <c r="AL59" s="99">
        <f t="shared" si="33"/>
      </c>
      <c r="AM59" s="94">
        <f t="shared" si="33"/>
      </c>
    </row>
    <row r="60" spans="1:39" ht="15">
      <c r="A60" s="1"/>
      <c r="B60" s="92">
        <f aca="true" t="shared" si="34" ref="B60:H61">IF(B32&gt;0,((1+B32/200)^2-1)*100,"")</f>
      </c>
      <c r="C60" s="92">
        <f t="shared" si="34"/>
      </c>
      <c r="D60" s="92">
        <f t="shared" si="34"/>
      </c>
      <c r="E60" s="99">
        <f t="shared" si="34"/>
      </c>
      <c r="F60" s="94">
        <f t="shared" si="34"/>
      </c>
      <c r="G60" s="94">
        <f t="shared" si="34"/>
      </c>
      <c r="H60" s="94">
        <f t="shared" si="34"/>
      </c>
      <c r="I60" s="92"/>
      <c r="J60" s="128"/>
      <c r="K60" s="92">
        <f aca="true" t="shared" si="35" ref="K60:AD61">IF(K32&gt;0,((1+K32/200)^2-1)*100,"")</f>
      </c>
      <c r="L60" s="99">
        <f t="shared" si="35"/>
      </c>
      <c r="M60" s="93">
        <f t="shared" si="35"/>
      </c>
      <c r="N60" s="99">
        <f t="shared" si="35"/>
      </c>
      <c r="O60" s="93">
        <f t="shared" si="35"/>
      </c>
      <c r="P60" s="99">
        <f t="shared" si="4"/>
      </c>
      <c r="Q60" s="93">
        <f t="shared" si="4"/>
      </c>
      <c r="R60" s="99">
        <f t="shared" si="35"/>
      </c>
      <c r="S60" s="93">
        <f t="shared" si="35"/>
      </c>
      <c r="T60" s="99">
        <f t="shared" si="5"/>
      </c>
      <c r="U60" s="93">
        <f t="shared" si="35"/>
      </c>
      <c r="V60" s="99">
        <f t="shared" si="35"/>
      </c>
      <c r="W60" s="93">
        <f t="shared" si="35"/>
      </c>
      <c r="X60" s="99">
        <f t="shared" si="35"/>
      </c>
      <c r="Y60" s="93">
        <f t="shared" si="35"/>
      </c>
      <c r="Z60" s="99">
        <f t="shared" si="35"/>
      </c>
      <c r="AA60" s="93">
        <f t="shared" si="35"/>
      </c>
      <c r="AB60" s="99">
        <f t="shared" si="35"/>
      </c>
      <c r="AC60" s="93">
        <f t="shared" si="35"/>
      </c>
      <c r="AD60" s="99">
        <f t="shared" si="35"/>
      </c>
      <c r="AE60" s="93">
        <f t="shared" si="33"/>
      </c>
      <c r="AF60" s="99">
        <f t="shared" si="33"/>
      </c>
      <c r="AG60" s="93">
        <f t="shared" si="33"/>
      </c>
      <c r="AH60" s="99">
        <f t="shared" si="33"/>
      </c>
      <c r="AI60" s="93">
        <f t="shared" si="33"/>
      </c>
      <c r="AJ60" s="99">
        <f t="shared" si="33"/>
      </c>
      <c r="AK60" s="93">
        <f t="shared" si="33"/>
      </c>
      <c r="AL60" s="99">
        <f t="shared" si="33"/>
      </c>
      <c r="AM60" s="94">
        <f>IF(AM32&gt;0,((1+AM32/200)^2-1)*100,"")</f>
      </c>
    </row>
    <row r="61" spans="1:39" ht="15">
      <c r="A61" s="1"/>
      <c r="B61" s="95">
        <f aca="true" t="shared" si="36" ref="B61:G61">IF(B33&gt;0,((1+B33/200)^2-1)*100,"")</f>
      </c>
      <c r="C61" s="95">
        <f t="shared" si="36"/>
      </c>
      <c r="D61" s="95">
        <f t="shared" si="36"/>
      </c>
      <c r="E61" s="100">
        <f t="shared" si="36"/>
      </c>
      <c r="F61" s="97">
        <f t="shared" si="36"/>
      </c>
      <c r="G61" s="97">
        <f t="shared" si="36"/>
      </c>
      <c r="H61" s="100">
        <f t="shared" si="34"/>
      </c>
      <c r="I61" s="93"/>
      <c r="J61" s="128"/>
      <c r="K61" s="95">
        <f>IF(K33&gt;0,((1+K33/200)^2-1)*100,"")</f>
      </c>
      <c r="L61" s="100">
        <f>IF(L33&gt;0,((1+L33/200)^2-1)*100,"")</f>
      </c>
      <c r="M61" s="100">
        <f t="shared" si="35"/>
      </c>
      <c r="N61" s="100">
        <f>IF(N33&gt;0,((1+N33/200)^2-1)*100,"")</f>
      </c>
      <c r="O61" s="96">
        <f>IF(O33&gt;0,((1+O33/200)^2-1)*100,"")</f>
      </c>
      <c r="P61" s="100">
        <f t="shared" si="4"/>
      </c>
      <c r="Q61" s="96">
        <f t="shared" si="4"/>
      </c>
      <c r="R61" s="100">
        <f>IF(R33&gt;0,((1+R33/200)^2-1)*100,"")</f>
      </c>
      <c r="S61" s="96">
        <f>IF(S33&gt;0,((1+S33/200)^2-1)*100,"")</f>
      </c>
      <c r="T61" s="100">
        <f t="shared" si="5"/>
      </c>
      <c r="U61" s="96">
        <f aca="true" t="shared" si="37" ref="U61:AA61">IF(U33&gt;0,((1+U33/200)^2-1)*100,"")</f>
      </c>
      <c r="V61" s="100">
        <f t="shared" si="37"/>
      </c>
      <c r="W61" s="96">
        <f t="shared" si="37"/>
      </c>
      <c r="X61" s="100">
        <f t="shared" si="37"/>
      </c>
      <c r="Y61" s="100">
        <f t="shared" si="35"/>
      </c>
      <c r="Z61" s="100">
        <f t="shared" si="37"/>
      </c>
      <c r="AA61" s="96">
        <f t="shared" si="37"/>
      </c>
      <c r="AB61" s="100">
        <f t="shared" si="35"/>
      </c>
      <c r="AC61" s="100">
        <f t="shared" si="35"/>
      </c>
      <c r="AD61" s="100">
        <f t="shared" si="33"/>
      </c>
      <c r="AE61" s="96">
        <f t="shared" si="33"/>
      </c>
      <c r="AF61" s="100">
        <f t="shared" si="33"/>
      </c>
      <c r="AG61" s="96">
        <f t="shared" si="33"/>
      </c>
      <c r="AH61" s="100">
        <f t="shared" si="33"/>
      </c>
      <c r="AI61" s="96">
        <f t="shared" si="33"/>
      </c>
      <c r="AJ61" s="100">
        <f t="shared" si="33"/>
      </c>
      <c r="AK61" s="100">
        <f t="shared" si="33"/>
      </c>
      <c r="AL61" s="100">
        <f t="shared" si="33"/>
      </c>
      <c r="AM61" s="100">
        <f>IF(AM33&gt;0,((1+AM33/200)^2-1)*100,"")</f>
      </c>
    </row>
    <row r="62" spans="1:39" ht="8.25" customHeight="1">
      <c r="A62" s="1"/>
      <c r="B62" s="93"/>
      <c r="C62" s="93"/>
      <c r="D62" s="93"/>
      <c r="E62" s="93"/>
      <c r="F62" s="93"/>
      <c r="G62" s="93"/>
      <c r="H62" s="93"/>
      <c r="I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13"/>
      <c r="AK62" s="13"/>
      <c r="AL62" s="13"/>
      <c r="AM62" s="13"/>
    </row>
    <row r="63" spans="1:39" ht="17.25" customHeight="1">
      <c r="A63" s="1"/>
      <c r="B63" s="157" t="s">
        <v>40</v>
      </c>
      <c r="C63" s="158"/>
      <c r="D63" s="158"/>
      <c r="E63" s="158"/>
      <c r="F63" s="158"/>
      <c r="G63" s="158"/>
      <c r="H63" s="159"/>
      <c r="I63" s="124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13"/>
      <c r="AK63" s="13"/>
      <c r="AL63" s="13"/>
      <c r="AM63" s="13"/>
    </row>
    <row r="64" spans="1:34" ht="17.25" customHeight="1">
      <c r="A64" s="108" t="s">
        <v>12</v>
      </c>
      <c r="B64" s="104"/>
      <c r="C64" s="105">
        <f aca="true" t="shared" si="38" ref="C64:H64">AVERAGE(C39:C61)</f>
        <v>2.5778548543750004</v>
      </c>
      <c r="D64" s="105">
        <f t="shared" si="38"/>
        <v>2.6004446923750044</v>
      </c>
      <c r="E64" s="105">
        <f t="shared" si="38"/>
        <v>2.9966781243750003</v>
      </c>
      <c r="F64" s="105">
        <f t="shared" si="38"/>
        <v>3.187920819000005</v>
      </c>
      <c r="G64" s="105">
        <f t="shared" si="38"/>
        <v>3.4516934687500034</v>
      </c>
      <c r="H64" s="106">
        <f t="shared" si="38"/>
        <v>3.627986694875004</v>
      </c>
      <c r="I64" s="103"/>
      <c r="K64" s="2"/>
      <c r="L64" s="2"/>
      <c r="M64" s="2"/>
      <c r="AA64" s="2"/>
      <c r="AB64" s="2"/>
      <c r="AC64" s="2"/>
      <c r="AD64" s="2"/>
      <c r="AE64" s="2"/>
      <c r="AF64" s="2"/>
      <c r="AG64" s="2"/>
      <c r="AH64" s="2"/>
    </row>
    <row r="65" spans="1:34" ht="17.25" customHeight="1">
      <c r="A65" s="102"/>
      <c r="B65" s="93"/>
      <c r="C65" s="103"/>
      <c r="D65" s="103"/>
      <c r="E65" s="103"/>
      <c r="F65" s="103"/>
      <c r="G65" s="103"/>
      <c r="H65" s="103"/>
      <c r="I65" s="103"/>
      <c r="K65" s="2"/>
      <c r="L65" s="2"/>
      <c r="M65" s="2"/>
      <c r="AA65" s="2"/>
      <c r="AB65" s="2"/>
      <c r="AC65" s="2"/>
      <c r="AD65" s="2"/>
      <c r="AE65" s="2"/>
      <c r="AF65" s="2"/>
      <c r="AG65" s="2"/>
      <c r="AH65" s="2"/>
    </row>
    <row r="66" spans="1:34" ht="17.25" customHeight="1">
      <c r="A66" s="102"/>
      <c r="B66" s="160" t="s">
        <v>41</v>
      </c>
      <c r="C66" s="161"/>
      <c r="D66" s="161"/>
      <c r="E66" s="161"/>
      <c r="F66" s="161"/>
      <c r="G66" s="161"/>
      <c r="H66" s="162"/>
      <c r="I66" s="125"/>
      <c r="K66" s="2"/>
      <c r="L66" s="2"/>
      <c r="M66" s="2"/>
      <c r="AA66" s="2"/>
      <c r="AB66" s="2"/>
      <c r="AC66" s="2"/>
      <c r="AD66" s="2"/>
      <c r="AE66" s="2"/>
      <c r="AF66" s="2"/>
      <c r="AG66" s="2"/>
      <c r="AH66" s="2"/>
    </row>
    <row r="67" spans="1:34" ht="17.25" customHeight="1">
      <c r="A67" s="102"/>
      <c r="B67" s="104"/>
      <c r="C67" s="170"/>
      <c r="D67" s="133" t="s">
        <v>50</v>
      </c>
      <c r="E67" s="171">
        <f>D64+(E64-D64)/(E10-D10)*($C$3+1826-D10)</f>
        <v>2.9661986296057696</v>
      </c>
      <c r="F67" s="130" t="s">
        <v>33</v>
      </c>
      <c r="G67" s="172"/>
      <c r="H67" s="173"/>
      <c r="I67" s="107"/>
      <c r="K67" s="2"/>
      <c r="L67" s="2"/>
      <c r="M67" s="2"/>
      <c r="AA67" s="2"/>
      <c r="AB67" s="2"/>
      <c r="AC67" s="2"/>
      <c r="AD67" s="2"/>
      <c r="AE67" s="2"/>
      <c r="AF67" s="2"/>
      <c r="AG67" s="2"/>
      <c r="AH67" s="2"/>
    </row>
    <row r="68" spans="1:34" ht="15" customHeight="1">
      <c r="A68" s="102"/>
      <c r="K68" s="2"/>
      <c r="L68" s="2"/>
      <c r="M68" s="2"/>
      <c r="AA68" s="2"/>
      <c r="AB68" s="2"/>
      <c r="AC68" s="2"/>
      <c r="AD68" s="2"/>
      <c r="AE68" s="2"/>
      <c r="AF68" s="2"/>
      <c r="AG68" s="2"/>
      <c r="AH68" s="2"/>
    </row>
    <row r="69" spans="1:34" ht="15" customHeight="1">
      <c r="A69" s="102"/>
      <c r="L69" s="2"/>
      <c r="M69" s="2"/>
      <c r="AA69" s="2"/>
      <c r="AB69" s="2"/>
      <c r="AC69" s="2"/>
      <c r="AD69" s="2"/>
      <c r="AE69" s="2"/>
      <c r="AF69" s="2"/>
      <c r="AG69" s="2"/>
      <c r="AH69" s="2"/>
    </row>
    <row r="70" spans="1:39" ht="15" customHeight="1">
      <c r="A70" s="102"/>
      <c r="K70" s="160" t="s">
        <v>42</v>
      </c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2"/>
    </row>
    <row r="71" spans="11:39" ht="15">
      <c r="K71" s="109" t="s">
        <v>1</v>
      </c>
      <c r="L71" s="117" t="s">
        <v>1</v>
      </c>
      <c r="M71" s="67" t="s">
        <v>1</v>
      </c>
      <c r="N71" s="117" t="s">
        <v>2</v>
      </c>
      <c r="O71" s="109" t="s">
        <v>2</v>
      </c>
      <c r="P71" s="71" t="s">
        <v>2</v>
      </c>
      <c r="Q71" s="68" t="s">
        <v>2</v>
      </c>
      <c r="R71" s="110" t="s">
        <v>3</v>
      </c>
      <c r="S71" s="117" t="s">
        <v>3</v>
      </c>
      <c r="T71" s="110" t="s">
        <v>3</v>
      </c>
      <c r="U71" s="117" t="s">
        <v>4</v>
      </c>
      <c r="V71" s="110" t="s">
        <v>5</v>
      </c>
      <c r="W71" s="117" t="s">
        <v>6</v>
      </c>
      <c r="X71" s="110" t="s">
        <v>6</v>
      </c>
      <c r="Y71" s="117" t="s">
        <v>7</v>
      </c>
      <c r="Z71" s="110" t="s">
        <v>7</v>
      </c>
      <c r="AA71" s="117" t="s">
        <v>7</v>
      </c>
      <c r="AB71" s="67" t="s">
        <v>8</v>
      </c>
      <c r="AC71" s="71" t="s">
        <v>8</v>
      </c>
      <c r="AD71" s="67" t="s">
        <v>8</v>
      </c>
      <c r="AE71" s="117" t="s">
        <v>9</v>
      </c>
      <c r="AF71" s="110" t="s">
        <v>9</v>
      </c>
      <c r="AG71" s="117" t="s">
        <v>10</v>
      </c>
      <c r="AH71" s="67" t="s">
        <v>10</v>
      </c>
      <c r="AI71" s="120" t="s">
        <v>27</v>
      </c>
      <c r="AJ71" s="67" t="s">
        <v>27</v>
      </c>
      <c r="AK71" s="71" t="s">
        <v>27</v>
      </c>
      <c r="AL71" s="71" t="s">
        <v>28</v>
      </c>
      <c r="AM71" s="68" t="s">
        <v>28</v>
      </c>
    </row>
    <row r="72" spans="2:39" ht="15">
      <c r="B72" s="3"/>
      <c r="G72" s="2"/>
      <c r="H72" s="2"/>
      <c r="I72" s="2"/>
      <c r="K72" s="75">
        <v>42315</v>
      </c>
      <c r="L72" s="76">
        <v>42689</v>
      </c>
      <c r="M72" s="83">
        <v>43025</v>
      </c>
      <c r="N72" s="76">
        <v>41713</v>
      </c>
      <c r="O72" s="75">
        <v>42444</v>
      </c>
      <c r="P72" s="76">
        <v>42628</v>
      </c>
      <c r="Q72" s="85">
        <v>44005</v>
      </c>
      <c r="R72" s="83">
        <v>41409</v>
      </c>
      <c r="S72" s="76">
        <v>42655</v>
      </c>
      <c r="T72" s="83">
        <v>43872</v>
      </c>
      <c r="U72" s="76">
        <v>41927</v>
      </c>
      <c r="V72" s="83">
        <v>41593</v>
      </c>
      <c r="W72" s="76">
        <v>41774</v>
      </c>
      <c r="X72" s="83">
        <v>42838</v>
      </c>
      <c r="Y72" s="76">
        <v>41362</v>
      </c>
      <c r="Z72" s="83">
        <v>42184</v>
      </c>
      <c r="AA72" s="76">
        <v>43006</v>
      </c>
      <c r="AB72" s="83">
        <v>42781</v>
      </c>
      <c r="AC72" s="76">
        <v>43781</v>
      </c>
      <c r="AD72" s="83">
        <v>43992</v>
      </c>
      <c r="AE72" s="76">
        <v>41355</v>
      </c>
      <c r="AF72" s="83">
        <v>42451</v>
      </c>
      <c r="AG72" s="76">
        <v>41967</v>
      </c>
      <c r="AH72" s="83">
        <v>42927</v>
      </c>
      <c r="AI72" s="121">
        <v>41750</v>
      </c>
      <c r="AJ72" s="83">
        <v>42073</v>
      </c>
      <c r="AK72" s="76">
        <v>42433</v>
      </c>
      <c r="AL72" s="76">
        <v>42079</v>
      </c>
      <c r="AM72" s="85">
        <v>42810</v>
      </c>
    </row>
    <row r="73" spans="2:39" ht="15">
      <c r="B73" s="3"/>
      <c r="J73" s="1">
        <f aca="true" t="shared" si="39" ref="J73:J92">A11</f>
        <v>41155</v>
      </c>
      <c r="K73" s="111">
        <f>IF(K39="","",K39-(D39+(E39-D39)/($E$10-$D$10)*($K$10-$D$10)))</f>
        <v>1.773567580120511</v>
      </c>
      <c r="L73" s="118">
        <f>IF(L39="","",L39-(D39+(E39-D39)/($E$10-$D$10)*($L$10-$D$10)))</f>
        <v>1.8578252502179495</v>
      </c>
      <c r="M73" s="112">
        <f>IF(M39="","",M39-(D39+(E39-D39)/($E$10-$D$10)*($M$10-$D$10)))</f>
        <v>1.924064035171794</v>
      </c>
      <c r="N73" s="118">
        <f>IF(N39="","",N39-(C39+(D39-C39)/($D$10-$C$10)*($N$10-$C$10)))</f>
        <v>1.3579696254863292</v>
      </c>
      <c r="O73" s="111">
        <f>IF(O39="","",O39-(D39+(E39-D39)/($E$10-$D$10)*($O$10-$D$10)))</f>
        <v>1.8142819138974322</v>
      </c>
      <c r="P73" s="118">
        <f>IF(P39="","",P39-(D39+(E39-D39)/($E$10-$D$10)*($P$10-$D$10)))</f>
        <v>1.9322403682769318</v>
      </c>
      <c r="Q73" s="113">
        <f>IF(Q39="","",Q39-(F39+(G39-F39)/($G$10-$F$10)*($Q$10-$F$10)))</f>
        <v>1.827304791111143</v>
      </c>
      <c r="R73" s="112">
        <f>IF(R39="","",R39-(C39+(D39-C39)/($D$10-$C$10)*($R$10-$C$10)))</f>
      </c>
      <c r="S73" s="118">
        <f>IF(S39="","",S39-(D39+(E39-D39)/($E$10-$D$10)*($S$10-$D$10)))</f>
        <v>1.9925406518000202</v>
      </c>
      <c r="T73" s="112">
        <f>IF(T39="","",T39-(F39+(G39-F39)/($G$10-$F$10)*($T$10-$F$10)))</f>
        <v>2.351926217499982</v>
      </c>
      <c r="U73" s="118">
        <f>IF(U39="","",U39-(C39+(D39-C39)/($D$10-$C$10)*($U$10-$C$10)))</f>
        <v>1.711222956726036</v>
      </c>
      <c r="V73" s="112">
        <f>IF(V39="","",V39-(C39+(D39-C39)/($D$10-$C$10)*($V$10-$C$10)))</f>
      </c>
      <c r="W73" s="118">
        <f>IF(W39="","",W39-(C39+(D39-C39)/($D$10-$C$10)*($W$10-$C$10)))</f>
        <v>1.6181478573116448</v>
      </c>
      <c r="X73" s="112">
        <f>IF(X39="","",X39-(D39+(E39-D39)/($E$10-$D$10)*($X$10-$D$10)))</f>
        <v>2.5304641151230873</v>
      </c>
      <c r="Y73" s="118"/>
      <c r="Z73" s="112">
        <f>IF(Z39="","",Z39-(D39+(E39-D39)/($E$10-$D$10)*($Z$10-$D$10)))</f>
        <v>2.2889145117307543</v>
      </c>
      <c r="AA73" s="118">
        <f aca="true" t="shared" si="40" ref="AA73:AA93">IF(AA39="","",AA39-(D39+(E39-D39)/($E$10-$D$10)*($AA$10-$D$10)))</f>
        <v>2.641950765100021</v>
      </c>
      <c r="AB73" s="112">
        <f>IF(AB39="","",AB39-(D39+(E39-D39)/($E$10-$D$10)*($AB$10-$D$10)))</f>
        <v>1.4528138274077205</v>
      </c>
      <c r="AC73" s="118">
        <f aca="true" t="shared" si="41" ref="AC73:AC93">IF(AC39="","",AC39-(F39+(G39-F39)/($G$10-$F$10)*($AC$10-$F$10)))</f>
        <v>1.7097215555555532</v>
      </c>
      <c r="AD73" s="112">
        <f aca="true" t="shared" si="42" ref="AD73:AD93">IF(AD39="","",AD39-(F39+(G39-F39)/($G$10-$F$10)*($AD$10-$F$10)))</f>
        <v>1.706524683333345</v>
      </c>
      <c r="AE73" s="118"/>
      <c r="AF73" s="112">
        <f>IF(AF39="","",AF39-(D39+(E39-D39)/($E$10-$D$10)*($AF$10-$D$10)))</f>
        <v>2.0560362462923165</v>
      </c>
      <c r="AG73" s="118">
        <f>IF(AG39="","",AG39-(C39+(D39-C39)/($D$10-$C$10)*($AG$10-$C$10)))</f>
      </c>
      <c r="AH73" s="112">
        <f aca="true" t="shared" si="43" ref="AH73:AH93">IF(AH39="","",AH39-(D39+(E39-D39)/($E$10-$D$10)*($AH$10-$D$10)))</f>
        <v>2.0884289366436057</v>
      </c>
      <c r="AI73" s="118">
        <f>IF(AI39="","",AI39-(C39+(D39-C39)/($D$10-$C$10)*($AI$10-$C$10)))</f>
        <v>1.1408167919623309</v>
      </c>
      <c r="AJ73" s="112">
        <f>IF(AJ39="","",AJ39-(C39+(D39-C39)/($D$10-$C$10)*($AJ$10-$C$10)))</f>
        <v>1.4665766207260131</v>
      </c>
      <c r="AK73" s="118">
        <f>IF(AK39="","",AK39-(D39+(E39-D39)/($E$10-$D$10)*($AK$10-$D$10)))</f>
        <v>1.5978212497769206</v>
      </c>
      <c r="AL73" s="118">
        <f>IF(AL39="","",AL39-(C39+(D39-C39)/($D$10-$C$10)*($AL$10-$C$10)))</f>
        <v>1.6918599839383734</v>
      </c>
      <c r="AM73" s="113">
        <f>IF(AM39="","",AM39-(D39+(E39-D39)/($E$10-$D$10)*($AM$10-$D$10)))</f>
        <v>2.2150254655436035</v>
      </c>
    </row>
    <row r="74" spans="2:39" ht="15">
      <c r="B74" s="3"/>
      <c r="J74" s="1">
        <f t="shared" si="39"/>
        <v>41156</v>
      </c>
      <c r="K74" s="111">
        <f>IF(K40="","",K40-(D40+(E40-D40)/($E$10-$D$10)*($K$10-$D$10)))</f>
        <v>1.7973461496538259</v>
      </c>
      <c r="L74" s="118">
        <f>IF(L40="","",L40-(D40+(E40-D40)/($E$10-$D$10)*($L$10-$D$10)))</f>
        <v>1.8735054153846016</v>
      </c>
      <c r="M74" s="112">
        <f>IF(M40="","",M40-(D40+(E40-D40)/($E$10-$D$10)*($M$10-$D$10)))</f>
        <v>1.9659387375384374</v>
      </c>
      <c r="N74" s="118">
        <f>IF(N40="","",N40-(C40+(D40-C40)/($D$10-$C$10)*($N$10-$C$10)))</f>
        <v>1.3943072859657555</v>
      </c>
      <c r="O74" s="111">
        <f>IF(O40="","",O40-(D40+(E40-D40)/($E$10-$D$10)*($O$10-$D$10)))</f>
        <v>1.8363271167307564</v>
      </c>
      <c r="P74" s="118">
        <f>IF(P40="","",P40-(D40+(E40-D40)/($E$10-$D$10)*($P$10-$D$10)))</f>
        <v>1.9497744845768952</v>
      </c>
      <c r="Q74" s="113">
        <f aca="true" t="shared" si="44" ref="Q74:Q93">IF(Q40="","",Q40-(F40+(G40-F40)/($G$10-$F$10)*($Q$10-$F$10)))</f>
        <v>1.8628959679734396</v>
      </c>
      <c r="R74" s="112">
        <f aca="true" t="shared" si="45" ref="R74:R94">IF(R40="","",R40-(C40+(D40-C40)/($D$10-$C$10)*($R$10-$C$10)))</f>
      </c>
      <c r="S74" s="118">
        <f aca="true" t="shared" si="46" ref="S74:S94">IF(S40="","",S40-(D40+(E40-D40)/($E$10-$D$10)*($S$10-$D$10)))</f>
        <v>2.0107413434999755</v>
      </c>
      <c r="T74" s="112">
        <f aca="true" t="shared" si="47" ref="T74:T93">IF(T40="","",T40-(F40+(G40-F40)/($G$10-$F$10)*($T$10-$F$10)))</f>
        <v>2.366894633948869</v>
      </c>
      <c r="U74" s="118">
        <f aca="true" t="shared" si="48" ref="U74:U93">IF(U40="","",U40-(C40+(D40-C40)/($D$10-$C$10)*($U$10-$C$10)))</f>
        <v>1.671001461315083</v>
      </c>
      <c r="V74" s="112">
        <f aca="true" t="shared" si="49" ref="V74:V95">IF(V40="","",V40-(C40+(D40-C40)/($D$10-$C$10)*($V$10-$C$10)))</f>
      </c>
      <c r="W74" s="118">
        <f aca="true" t="shared" si="50" ref="W74:W93">IF(W40="","",W40-(C40+(D40-C40)/($D$10-$C$10)*($W$10-$C$10)))</f>
        <v>1.664128938904104</v>
      </c>
      <c r="X74" s="112">
        <f>IF(X40="","",X40-(D40+(E40-D40)/($E$10-$D$10)*($X$10-$D$10)))</f>
        <v>2.5462637409230413</v>
      </c>
      <c r="Y74" s="118"/>
      <c r="Z74" s="112">
        <f>IF(Z40="","",Z40-(D40+(E40-D40)/($E$10-$D$10)*($Z$10-$D$10)))</f>
        <v>2.3186203892307273</v>
      </c>
      <c r="AA74" s="118">
        <f t="shared" si="40"/>
        <v>2.6544721519999603</v>
      </c>
      <c r="AB74" s="112">
        <f aca="true" t="shared" si="51" ref="AB74:AB95">IF(AB40="","",AB40-(D40+(E40-D40)/($E$10-$D$10)*($AB$10-$D$10)))</f>
        <v>1.4672080043076772</v>
      </c>
      <c r="AC74" s="118">
        <f t="shared" si="41"/>
        <v>1.723758146458314</v>
      </c>
      <c r="AD74" s="112">
        <f t="shared" si="42"/>
        <v>1.7170889344034022</v>
      </c>
      <c r="AE74" s="118"/>
      <c r="AF74" s="112">
        <f aca="true" t="shared" si="52" ref="AF74:AF93">IF(AF40="","",AF40-(D40+(E40-D40)/($E$10-$D$10)*($AF$10-$D$10)))</f>
        <v>2.0769944171922896</v>
      </c>
      <c r="AG74" s="118">
        <f aca="true" t="shared" si="53" ref="AG74:AG95">IF(AG40="","",AG40-(C40+(D40-C40)/($D$10-$C$10)*($AG$10-$C$10)))</f>
      </c>
      <c r="AH74" s="112">
        <f t="shared" si="43"/>
        <v>2.131662011076907</v>
      </c>
      <c r="AI74" s="118">
        <f>IF(AI40="","",AI40-(C40+(D40-C40)/($D$10-$C$10)*($AI$10-$C$10)))</f>
        <v>1.1957126157808187</v>
      </c>
      <c r="AJ74" s="112">
        <f>IF(AJ40="","",AJ40-(C40+(D40-C40)/($D$10-$C$10)*($AJ$10-$C$10)))</f>
        <v>1.5009399928150473</v>
      </c>
      <c r="AK74" s="118">
        <f>IF(AK40="","",AK40-(D40+(E40-D40)/($E$10-$D$10)*($AK$10-$D$10)))</f>
        <v>1.6199871545768976</v>
      </c>
      <c r="AL74" s="118">
        <f>IF(AL40="","",AL40-(C40+(D40-C40)/($D$10-$C$10)*($AL$10-$C$10)))</f>
        <v>1.72579956859588</v>
      </c>
      <c r="AM74" s="113">
        <f>IF(AM40="","",AM40-(D40+(E40-D40)/($E$10-$D$10)*($AM$10-$D$10)))</f>
        <v>2.2147668590769154</v>
      </c>
    </row>
    <row r="75" spans="2:39" ht="15">
      <c r="B75" s="3"/>
      <c r="J75" s="1">
        <f t="shared" si="39"/>
        <v>41157</v>
      </c>
      <c r="K75" s="111">
        <f aca="true" t="shared" si="54" ref="K75:K93">IF(K41="","",K41-(D41+(E41-D41)/($E$10-$D$10)*($K$10-$D$10)))</f>
        <v>1.7425142861153908</v>
      </c>
      <c r="L75" s="118">
        <f aca="true" t="shared" si="55" ref="L75:L93">IF(L41="","",L41-(D41+(E41-D41)/($E$10-$D$10)*($L$10-$D$10)))</f>
        <v>1.8560584990384825</v>
      </c>
      <c r="M75" s="112">
        <f aca="true" t="shared" si="56" ref="M75:M93">IF(M41="","",M41-(D41+(E41-D41)/($E$10-$D$10)*($M$10-$D$10)))</f>
        <v>1.932934157653876</v>
      </c>
      <c r="N75" s="118">
        <f aca="true" t="shared" si="57" ref="N75:N93">IF(N41="","",N41-(C41+(D41-C41)/($D$10-$C$10)*($N$10-$C$10)))</f>
        <v>1.4017313915068588</v>
      </c>
      <c r="O75" s="111">
        <f aca="true" t="shared" si="58" ref="O75:O93">IF(O41="","",O41-(D41+(E41-D41)/($E$10-$D$10)*($O$10-$D$10)))</f>
        <v>1.7882453544231058</v>
      </c>
      <c r="P75" s="118">
        <f aca="true" t="shared" si="59" ref="P75:P93">IF(P41="","",P41-(D41+(E41-D41)/($E$10-$D$10)*($P$10-$D$10)))</f>
        <v>1.9013896758076858</v>
      </c>
      <c r="Q75" s="113">
        <f t="shared" si="44"/>
        <v>1.80748863578915</v>
      </c>
      <c r="R75" s="112">
        <f t="shared" si="45"/>
      </c>
      <c r="S75" s="118">
        <f t="shared" si="46"/>
        <v>1.9659727240000286</v>
      </c>
      <c r="T75" s="112">
        <f t="shared" si="47"/>
        <v>2.330901137414784</v>
      </c>
      <c r="U75" s="118">
        <f t="shared" si="48"/>
        <v>1.6893556301370127</v>
      </c>
      <c r="V75" s="112">
        <f t="shared" si="49"/>
      </c>
      <c r="W75" s="118">
        <f t="shared" si="50"/>
        <v>1.6525145757191737</v>
      </c>
      <c r="X75" s="112">
        <f aca="true" t="shared" si="60" ref="X75:X93">IF(X41="","",X41-(D41+(E41-D41)/($E$10-$D$10)*($X$10-$D$10)))</f>
        <v>2.5021032436923423</v>
      </c>
      <c r="Y75" s="118"/>
      <c r="Z75" s="112">
        <f aca="true" t="shared" si="61" ref="Z75:Z93">IF(Z41="","",Z41-(D41+(E41-D41)/($E$10-$D$10)*($Z$10-$D$10)))</f>
        <v>2.258922376923091</v>
      </c>
      <c r="AA75" s="118">
        <f t="shared" si="40"/>
        <v>2.61890232550002</v>
      </c>
      <c r="AB75" s="112">
        <f t="shared" si="51"/>
        <v>1.4210682147308011</v>
      </c>
      <c r="AC75" s="118">
        <f t="shared" si="41"/>
        <v>1.6838582457639122</v>
      </c>
      <c r="AD75" s="112">
        <f t="shared" si="42"/>
        <v>1.6868941323390216</v>
      </c>
      <c r="AE75" s="118"/>
      <c r="AF75" s="112">
        <f t="shared" si="52"/>
        <v>2.0249200062692374</v>
      </c>
      <c r="AG75" s="118">
        <f t="shared" si="53"/>
      </c>
      <c r="AH75" s="112">
        <f t="shared" si="43"/>
        <v>2.0976238443076958</v>
      </c>
      <c r="AI75" s="118">
        <f aca="true" t="shared" si="62" ref="AI75:AI93">IF(AI41="","",AI41-(C41+(D41-C41)/($D$10-$C$10)*($AI$10-$C$10)))</f>
        <v>1.1737897991438642</v>
      </c>
      <c r="AJ75" s="112">
        <f aca="true" t="shared" si="63" ref="AJ75:AJ93">IF(AJ41="","",AJ41-(C41+(D41-C41)/($D$10-$C$10)*($AJ$10-$C$10)))</f>
        <v>1.4416423501370002</v>
      </c>
      <c r="AK75" s="118">
        <f aca="true" t="shared" si="64" ref="AK75:AK93">IF(AK41="","",AK41-(D41+(E41-D41)/($E$10-$D$10)*($AK$10-$D$10)))</f>
        <v>1.5696759558077127</v>
      </c>
      <c r="AL75" s="118">
        <f aca="true" t="shared" si="65" ref="AL75:AL93">IF(AL41="","",AL41-(C41+(D41-C41)/($D$10-$C$10)*($AL$10-$C$10)))</f>
        <v>1.665986331780859</v>
      </c>
      <c r="AM75" s="113">
        <f aca="true" t="shared" si="66" ref="AM75:AM95">IF(AM41="","",AM41-(D41+(E41-D41)/($E$10-$D$10)*($AM$10-$D$10)))</f>
        <v>2.2028836563077037</v>
      </c>
    </row>
    <row r="76" spans="2:39" ht="15">
      <c r="B76" s="3"/>
      <c r="J76" s="1">
        <f t="shared" si="39"/>
        <v>41158</v>
      </c>
      <c r="K76" s="111">
        <f t="shared" si="54"/>
        <v>1.7451925821743703</v>
      </c>
      <c r="L76" s="118">
        <f t="shared" si="55"/>
        <v>1.8422222201025868</v>
      </c>
      <c r="M76" s="112">
        <f t="shared" si="56"/>
        <v>1.9212405291102863</v>
      </c>
      <c r="N76" s="118">
        <f t="shared" si="57"/>
        <v>1.4103231100274023</v>
      </c>
      <c r="O76" s="111">
        <f t="shared" si="58"/>
        <v>1.7897073946282211</v>
      </c>
      <c r="P76" s="118">
        <f t="shared" si="59"/>
        <v>1.8988029604538932</v>
      </c>
      <c r="Q76" s="113">
        <f t="shared" si="44"/>
        <v>1.8030681861805355</v>
      </c>
      <c r="R76" s="112">
        <f t="shared" si="45"/>
      </c>
      <c r="S76" s="118">
        <f t="shared" si="46"/>
        <v>1.9625045312000262</v>
      </c>
      <c r="T76" s="112">
        <f t="shared" si="47"/>
        <v>2.3204838365624894</v>
      </c>
      <c r="U76" s="118">
        <f t="shared" si="48"/>
        <v>1.7101001860479532</v>
      </c>
      <c r="V76" s="112">
        <f t="shared" si="49"/>
      </c>
      <c r="W76" s="118">
        <f t="shared" si="50"/>
        <v>1.6465314103767246</v>
      </c>
      <c r="X76" s="112">
        <f t="shared" si="60"/>
        <v>2.49679240264617</v>
      </c>
      <c r="Y76" s="118"/>
      <c r="Z76" s="112">
        <f t="shared" si="61"/>
        <v>2.267109178461586</v>
      </c>
      <c r="AA76" s="118">
        <f t="shared" si="40"/>
        <v>2.610089675900026</v>
      </c>
      <c r="AB76" s="112">
        <f t="shared" si="51"/>
        <v>1.4142841230153955</v>
      </c>
      <c r="AC76" s="118">
        <f t="shared" si="41"/>
        <v>1.673529728402769</v>
      </c>
      <c r="AD76" s="112">
        <f t="shared" si="42"/>
        <v>1.6728160532291745</v>
      </c>
      <c r="AE76" s="118"/>
      <c r="AF76" s="112">
        <f t="shared" si="52"/>
        <v>2.0262092452846465</v>
      </c>
      <c r="AG76" s="118">
        <f t="shared" si="53"/>
      </c>
      <c r="AH76" s="112">
        <f t="shared" si="43"/>
        <v>2.0851385824205266</v>
      </c>
      <c r="AI76" s="118">
        <f t="shared" si="62"/>
        <v>1.1729574725753413</v>
      </c>
      <c r="AJ76" s="112">
        <f t="shared" si="63"/>
        <v>1.4482455045479443</v>
      </c>
      <c r="AK76" s="118">
        <f t="shared" si="64"/>
        <v>1.5694060564538788</v>
      </c>
      <c r="AL76" s="118">
        <f t="shared" si="65"/>
        <v>1.6746488871233347</v>
      </c>
      <c r="AM76" s="113">
        <f t="shared" si="66"/>
        <v>2.190219760020547</v>
      </c>
    </row>
    <row r="77" spans="2:39" ht="15">
      <c r="B77" s="3"/>
      <c r="J77" s="1">
        <f t="shared" si="39"/>
        <v>41159</v>
      </c>
      <c r="K77" s="111">
        <f t="shared" si="54"/>
        <v>1.7435269868795071</v>
      </c>
      <c r="L77" s="118">
        <f t="shared" si="55"/>
        <v>1.8273760972820363</v>
      </c>
      <c r="M77" s="112">
        <f t="shared" si="56"/>
        <v>1.9353826518282178</v>
      </c>
      <c r="N77" s="118">
        <f t="shared" si="57"/>
        <v>1.4095061486233087</v>
      </c>
      <c r="O77" s="111">
        <f t="shared" si="58"/>
        <v>1.7894257086025962</v>
      </c>
      <c r="P77" s="118">
        <f t="shared" si="59"/>
        <v>1.897590882223096</v>
      </c>
      <c r="Q77" s="113">
        <f t="shared" si="44"/>
        <v>1.8000995043181809</v>
      </c>
      <c r="R77" s="112">
        <f t="shared" si="45"/>
      </c>
      <c r="S77" s="118">
        <f t="shared" si="46"/>
        <v>1.9632154577000094</v>
      </c>
      <c r="T77" s="112">
        <f t="shared" si="47"/>
        <v>2.3154434113636206</v>
      </c>
      <c r="U77" s="118">
        <f t="shared" si="48"/>
        <v>1.8350337079657342</v>
      </c>
      <c r="V77" s="112">
        <f t="shared" si="49"/>
      </c>
      <c r="W77" s="118">
        <f t="shared" si="50"/>
        <v>1.664141587945208</v>
      </c>
      <c r="X77" s="112">
        <f t="shared" si="60"/>
        <v>2.4966897528769336</v>
      </c>
      <c r="Y77" s="118"/>
      <c r="Z77" s="112">
        <f t="shared" si="61"/>
        <v>2.2672752332692254</v>
      </c>
      <c r="AA77" s="118">
        <f t="shared" si="40"/>
        <v>2.6142810214000045</v>
      </c>
      <c r="AB77" s="112">
        <f t="shared" si="51"/>
        <v>1.4121549215923244</v>
      </c>
      <c r="AC77" s="118">
        <f t="shared" si="41"/>
        <v>1.667536842499974</v>
      </c>
      <c r="AD77" s="112">
        <f t="shared" si="42"/>
        <v>1.6730652859090958</v>
      </c>
      <c r="AE77" s="118"/>
      <c r="AF77" s="112">
        <f t="shared" si="52"/>
        <v>2.023902647707695</v>
      </c>
      <c r="AG77" s="118">
        <f t="shared" si="53"/>
      </c>
      <c r="AH77" s="112">
        <f t="shared" si="43"/>
        <v>2.062943446856408</v>
      </c>
      <c r="AI77" s="118">
        <f t="shared" si="62"/>
        <v>1.1930803655890179</v>
      </c>
      <c r="AJ77" s="112">
        <f t="shared" si="63"/>
        <v>1.448958926465762</v>
      </c>
      <c r="AK77" s="118">
        <f t="shared" si="64"/>
        <v>1.5681051832230755</v>
      </c>
      <c r="AL77" s="118">
        <f t="shared" si="65"/>
        <v>1.677058572054805</v>
      </c>
      <c r="AM77" s="113">
        <f t="shared" si="66"/>
        <v>2.18813303645642</v>
      </c>
    </row>
    <row r="78" spans="2:39" ht="15">
      <c r="B78" s="3"/>
      <c r="J78" s="1">
        <f t="shared" si="39"/>
        <v>41162</v>
      </c>
      <c r="K78" s="111">
        <f t="shared" si="54"/>
        <v>1.713005742641045</v>
      </c>
      <c r="L78" s="118">
        <f t="shared" si="55"/>
        <v>1.7971026999359387</v>
      </c>
      <c r="M78" s="112">
        <f t="shared" si="56"/>
        <v>1.8907737817436034</v>
      </c>
      <c r="N78" s="118">
        <f t="shared" si="57"/>
        <v>1.3517127591780844</v>
      </c>
      <c r="O78" s="111">
        <f t="shared" si="58"/>
        <v>1.7617364917948803</v>
      </c>
      <c r="P78" s="118">
        <f t="shared" si="59"/>
        <v>1.8618080416538736</v>
      </c>
      <c r="Q78" s="113">
        <f t="shared" si="44"/>
        <v>1.764152597853514</v>
      </c>
      <c r="R78" s="112">
        <f t="shared" si="45"/>
      </c>
      <c r="S78" s="118">
        <f t="shared" si="46"/>
        <v>1.9306529270000032</v>
      </c>
      <c r="T78" s="112">
        <f t="shared" si="47"/>
        <v>2.27284113818179</v>
      </c>
      <c r="U78" s="118">
        <f t="shared" si="48"/>
        <v>2.0488911460616315</v>
      </c>
      <c r="V78" s="112">
        <f t="shared" si="49"/>
      </c>
      <c r="W78" s="118">
        <f t="shared" si="50"/>
        <v>1.6038976811986494</v>
      </c>
      <c r="X78" s="112">
        <f t="shared" si="60"/>
        <v>2.459994646846155</v>
      </c>
      <c r="Y78" s="118"/>
      <c r="Z78" s="112">
        <f t="shared" si="61"/>
        <v>2.2409469259615307</v>
      </c>
      <c r="AA78" s="118">
        <f t="shared" si="40"/>
        <v>2.578590329000053</v>
      </c>
      <c r="AB78" s="112">
        <f t="shared" si="51"/>
        <v>1.3713151811154134</v>
      </c>
      <c r="AC78" s="118">
        <f t="shared" si="41"/>
        <v>1.6300429672222112</v>
      </c>
      <c r="AD78" s="112">
        <f t="shared" si="42"/>
        <v>1.6299514912878732</v>
      </c>
      <c r="AE78" s="118"/>
      <c r="AF78" s="112">
        <f t="shared" si="52"/>
        <v>1.9890419843846248</v>
      </c>
      <c r="AG78" s="118">
        <f t="shared" si="53"/>
      </c>
      <c r="AH78" s="112">
        <f t="shared" si="43"/>
        <v>2.0248642104872085</v>
      </c>
      <c r="AI78" s="118">
        <f t="shared" si="62"/>
        <v>1.1196607302397483</v>
      </c>
      <c r="AJ78" s="112">
        <f t="shared" si="63"/>
        <v>1.4177350435616303</v>
      </c>
      <c r="AK78" s="118">
        <f t="shared" si="64"/>
        <v>1.5373318766538442</v>
      </c>
      <c r="AL78" s="118">
        <f t="shared" si="65"/>
        <v>1.6485969663013766</v>
      </c>
      <c r="AM78" s="113">
        <f t="shared" si="66"/>
        <v>2.1800489664871807</v>
      </c>
    </row>
    <row r="79" spans="2:39" ht="15">
      <c r="B79" s="3"/>
      <c r="J79" s="1">
        <f t="shared" si="39"/>
        <v>41163</v>
      </c>
      <c r="K79" s="111">
        <f t="shared" si="54"/>
        <v>1.7513157296153894</v>
      </c>
      <c r="L79" s="118">
        <f t="shared" si="55"/>
        <v>1.8142118990384661</v>
      </c>
      <c r="M79" s="112">
        <f t="shared" si="56"/>
        <v>1.9143679636538393</v>
      </c>
      <c r="N79" s="118">
        <f t="shared" si="57"/>
        <v>1.4235966135273759</v>
      </c>
      <c r="O79" s="111">
        <f t="shared" si="58"/>
        <v>1.8038840469230477</v>
      </c>
      <c r="P79" s="118">
        <f t="shared" si="59"/>
        <v>1.898486432307692</v>
      </c>
      <c r="Q79" s="113">
        <f t="shared" si="44"/>
        <v>1.799738145227261</v>
      </c>
      <c r="R79" s="112">
        <f t="shared" si="45"/>
      </c>
      <c r="S79" s="118">
        <f t="shared" si="46"/>
        <v>1.9703569949999933</v>
      </c>
      <c r="T79" s="112">
        <f t="shared" si="47"/>
        <v>2.309840514545444</v>
      </c>
      <c r="U79" s="118">
        <f t="shared" si="48"/>
        <v>2.162660160547928</v>
      </c>
      <c r="V79" s="112">
        <f t="shared" si="49"/>
      </c>
      <c r="W79" s="118">
        <f t="shared" si="50"/>
        <v>1.683498890376684</v>
      </c>
      <c r="X79" s="112">
        <f t="shared" si="60"/>
        <v>2.497353842692273</v>
      </c>
      <c r="Y79" s="118"/>
      <c r="Z79" s="112">
        <f t="shared" si="61"/>
        <v>2.2785650969230473</v>
      </c>
      <c r="AA79" s="118">
        <f t="shared" si="40"/>
        <v>2.613572915000004</v>
      </c>
      <c r="AB79" s="112">
        <f t="shared" si="51"/>
        <v>1.408645176730778</v>
      </c>
      <c r="AC79" s="118">
        <f t="shared" si="41"/>
        <v>1.6682262999999615</v>
      </c>
      <c r="AD79" s="112">
        <f t="shared" si="42"/>
        <v>1.6614569863636017</v>
      </c>
      <c r="AE79" s="118"/>
      <c r="AF79" s="112">
        <f t="shared" si="52"/>
        <v>2.027115575769223</v>
      </c>
      <c r="AG79" s="118">
        <f t="shared" si="53"/>
      </c>
      <c r="AH79" s="112">
        <f t="shared" si="43"/>
        <v>2.0517406673076692</v>
      </c>
      <c r="AI79" s="118">
        <f t="shared" si="62"/>
        <v>1.2023909665753276</v>
      </c>
      <c r="AJ79" s="112">
        <f t="shared" si="63"/>
        <v>1.462776718047937</v>
      </c>
      <c r="AK79" s="118">
        <f t="shared" si="64"/>
        <v>1.5764032823076954</v>
      </c>
      <c r="AL79" s="118">
        <f t="shared" si="65"/>
        <v>1.695165604623266</v>
      </c>
      <c r="AM79" s="113">
        <f t="shared" si="66"/>
        <v>2.269721239807703</v>
      </c>
    </row>
    <row r="80" spans="2:39" ht="15">
      <c r="B80" s="3"/>
      <c r="J80" s="1">
        <f t="shared" si="39"/>
        <v>41164</v>
      </c>
      <c r="K80" s="111">
        <f t="shared" si="54"/>
        <v>1.7626876545769141</v>
      </c>
      <c r="L80" s="118">
        <f t="shared" si="55"/>
        <v>1.807183877692267</v>
      </c>
      <c r="M80" s="112">
        <f t="shared" si="56"/>
        <v>1.916557337269237</v>
      </c>
      <c r="N80" s="118">
        <f t="shared" si="57"/>
        <v>1.455010414630137</v>
      </c>
      <c r="O80" s="111">
        <f t="shared" si="58"/>
        <v>1.8121976246153695</v>
      </c>
      <c r="P80" s="118">
        <f t="shared" si="59"/>
        <v>1.9027198375384273</v>
      </c>
      <c r="Q80" s="113">
        <f t="shared" si="44"/>
        <v>1.8011901139204713</v>
      </c>
      <c r="R80" s="112">
        <f t="shared" si="45"/>
      </c>
      <c r="S80" s="118">
        <f t="shared" si="46"/>
        <v>1.9756211014999758</v>
      </c>
      <c r="T80" s="112">
        <f t="shared" si="47"/>
        <v>2.311848825596581</v>
      </c>
      <c r="U80" s="118">
        <f t="shared" si="48"/>
        <v>2.193979794602739</v>
      </c>
      <c r="V80" s="112">
        <f t="shared" si="49"/>
      </c>
      <c r="W80" s="118">
        <f t="shared" si="50"/>
        <v>1.7093503011644007</v>
      </c>
      <c r="X80" s="112">
        <f t="shared" si="60"/>
        <v>2.5036978794615035</v>
      </c>
      <c r="Y80" s="118"/>
      <c r="Z80" s="112">
        <f t="shared" si="61"/>
        <v>2.2920500221153386</v>
      </c>
      <c r="AA80" s="118">
        <f t="shared" si="40"/>
        <v>2.623013790499975</v>
      </c>
      <c r="AB80" s="112">
        <f t="shared" si="51"/>
        <v>1.410791606653834</v>
      </c>
      <c r="AC80" s="118">
        <f t="shared" si="41"/>
        <v>1.6742525293749901</v>
      </c>
      <c r="AD80" s="112">
        <f t="shared" si="42"/>
        <v>1.663773461960219</v>
      </c>
      <c r="AE80" s="118"/>
      <c r="AF80" s="112">
        <f t="shared" si="52"/>
        <v>2.0364780693461237</v>
      </c>
      <c r="AG80" s="118">
        <f t="shared" si="53"/>
      </c>
      <c r="AH80" s="112">
        <f t="shared" si="43"/>
        <v>2.0559905885384326</v>
      </c>
      <c r="AI80" s="118">
        <f t="shared" si="62"/>
        <v>1.2420127202328564</v>
      </c>
      <c r="AJ80" s="112">
        <f t="shared" si="63"/>
        <v>1.4719455411026932</v>
      </c>
      <c r="AK80" s="118">
        <f t="shared" si="64"/>
        <v>1.585712560038413</v>
      </c>
      <c r="AL80" s="118">
        <f t="shared" si="65"/>
        <v>1.7031893938355935</v>
      </c>
      <c r="AM80" s="113">
        <f t="shared" si="66"/>
        <v>2.3027089480384504</v>
      </c>
    </row>
    <row r="81" spans="2:39" ht="15">
      <c r="B81" s="3"/>
      <c r="J81" s="1">
        <f t="shared" si="39"/>
        <v>41165</v>
      </c>
      <c r="K81" s="111">
        <f t="shared" si="54"/>
        <v>1.719259941992311</v>
      </c>
      <c r="L81" s="118">
        <f t="shared" si="55"/>
        <v>1.7783327632307797</v>
      </c>
      <c r="M81" s="112">
        <f t="shared" si="56"/>
        <v>1.8836369742230867</v>
      </c>
      <c r="N81" s="118">
        <f t="shared" si="57"/>
        <v>1.4151347930548042</v>
      </c>
      <c r="O81" s="111">
        <f t="shared" si="58"/>
        <v>1.7705835070384612</v>
      </c>
      <c r="P81" s="118">
        <f t="shared" si="59"/>
        <v>1.864280214546163</v>
      </c>
      <c r="Q81" s="113">
        <f t="shared" si="44"/>
        <v>1.772139895328253</v>
      </c>
      <c r="R81" s="112">
        <f t="shared" si="45"/>
      </c>
      <c r="S81" s="118">
        <f t="shared" si="46"/>
        <v>1.937344003800023</v>
      </c>
      <c r="T81" s="112">
        <f t="shared" si="47"/>
        <v>2.27784122545453</v>
      </c>
      <c r="U81" s="118">
        <f t="shared" si="48"/>
        <v>2.167321725595869</v>
      </c>
      <c r="V81" s="112">
        <f t="shared" si="49"/>
      </c>
      <c r="W81" s="118">
        <f t="shared" si="50"/>
        <v>1.6412896445034155</v>
      </c>
      <c r="X81" s="112">
        <f t="shared" si="60"/>
        <v>2.4644671598538306</v>
      </c>
      <c r="Y81" s="118"/>
      <c r="Z81" s="112">
        <f t="shared" si="61"/>
        <v>2.250852431538474</v>
      </c>
      <c r="AA81" s="118">
        <f t="shared" si="40"/>
        <v>2.428670786600015</v>
      </c>
      <c r="AB81" s="112">
        <f t="shared" si="51"/>
        <v>1.3712791069846015</v>
      </c>
      <c r="AC81" s="118">
        <f t="shared" si="41"/>
        <v>1.638326702777761</v>
      </c>
      <c r="AD81" s="112">
        <f t="shared" si="42"/>
        <v>1.6388384803030003</v>
      </c>
      <c r="AE81" s="118"/>
      <c r="AF81" s="112">
        <f t="shared" si="52"/>
        <v>2.0051295772153996</v>
      </c>
      <c r="AG81" s="118">
        <f t="shared" si="53"/>
      </c>
      <c r="AH81" s="112">
        <f t="shared" si="43"/>
        <v>2.022460069246164</v>
      </c>
      <c r="AI81" s="118">
        <f t="shared" si="62"/>
        <v>1.189364805900703</v>
      </c>
      <c r="AJ81" s="112">
        <f t="shared" si="63"/>
        <v>1.4298382820958802</v>
      </c>
      <c r="AK81" s="118">
        <f t="shared" si="64"/>
        <v>1.5430236735461351</v>
      </c>
      <c r="AL81" s="118">
        <f t="shared" si="65"/>
        <v>1.6628519092466019</v>
      </c>
      <c r="AM81" s="113">
        <f t="shared" si="66"/>
        <v>2.2192194891461483</v>
      </c>
    </row>
    <row r="82" spans="2:39" ht="15">
      <c r="B82" s="3"/>
      <c r="J82" s="1">
        <f t="shared" si="39"/>
        <v>41166</v>
      </c>
      <c r="K82" s="111">
        <f t="shared" si="54"/>
        <v>1.7243113800025642</v>
      </c>
      <c r="L82" s="118">
        <f t="shared" si="55"/>
        <v>1.79678995308978</v>
      </c>
      <c r="M82" s="112">
        <f t="shared" si="56"/>
        <v>1.7744138142589878</v>
      </c>
      <c r="N82" s="118">
        <f t="shared" si="57"/>
        <v>1.3999088889177913</v>
      </c>
      <c r="O82" s="111">
        <f t="shared" si="58"/>
        <v>1.7790564834872025</v>
      </c>
      <c r="P82" s="118">
        <f t="shared" si="59"/>
        <v>1.9147904969846143</v>
      </c>
      <c r="Q82" s="113">
        <f t="shared" si="44"/>
        <v>1.8245585685795578</v>
      </c>
      <c r="R82" s="112">
        <f t="shared" si="45"/>
      </c>
      <c r="S82" s="118">
        <f t="shared" si="46"/>
        <v>1.964183441900036</v>
      </c>
      <c r="T82" s="112">
        <f t="shared" si="47"/>
        <v>2.2952646956533975</v>
      </c>
      <c r="U82" s="118">
        <f t="shared" si="48"/>
        <v>1.6657796073561544</v>
      </c>
      <c r="V82" s="112">
        <f t="shared" si="49"/>
      </c>
      <c r="W82" s="118">
        <f t="shared" si="50"/>
        <v>1.6687597926198436</v>
      </c>
      <c r="X82" s="112">
        <f t="shared" si="60"/>
        <v>2.5089202777153927</v>
      </c>
      <c r="Y82" s="118"/>
      <c r="Z82" s="112">
        <f t="shared" si="61"/>
        <v>2.2576216661538484</v>
      </c>
      <c r="AA82" s="118">
        <f t="shared" si="40"/>
        <v>2.4106407008000375</v>
      </c>
      <c r="AB82" s="112">
        <f t="shared" si="51"/>
        <v>1.3830933398384833</v>
      </c>
      <c r="AC82" s="118">
        <f t="shared" si="41"/>
        <v>1.6326984006250291</v>
      </c>
      <c r="AD82" s="112">
        <f t="shared" si="42"/>
        <v>1.6441520592897665</v>
      </c>
      <c r="AE82" s="118"/>
      <c r="AF82" s="112">
        <f t="shared" si="52"/>
        <v>2.0350763147615396</v>
      </c>
      <c r="AG82" s="118">
        <f t="shared" si="53"/>
      </c>
      <c r="AH82" s="112">
        <f t="shared" si="43"/>
        <v>2.041761611417953</v>
      </c>
      <c r="AI82" s="118">
        <f t="shared" si="62"/>
        <v>1.1893362220239685</v>
      </c>
      <c r="AJ82" s="112">
        <f t="shared" si="63"/>
        <v>1.4360523353561812</v>
      </c>
      <c r="AK82" s="118">
        <f t="shared" si="64"/>
        <v>1.5515436764846182</v>
      </c>
      <c r="AL82" s="118">
        <f t="shared" si="65"/>
        <v>1.659863006130148</v>
      </c>
      <c r="AM82" s="113">
        <f t="shared" si="66"/>
        <v>2.0074970626179525</v>
      </c>
    </row>
    <row r="83" spans="2:39" ht="15">
      <c r="B83" s="3"/>
      <c r="J83" s="1">
        <f t="shared" si="39"/>
        <v>41169</v>
      </c>
      <c r="K83" s="111">
        <f t="shared" si="54"/>
        <v>1.7545925358538526</v>
      </c>
      <c r="L83" s="118">
        <f t="shared" si="55"/>
        <v>1.8858996738846137</v>
      </c>
      <c r="M83" s="112">
        <f t="shared" si="56"/>
        <v>1.9177675607384472</v>
      </c>
      <c r="N83" s="118">
        <f t="shared" si="57"/>
        <v>1.4196436063356388</v>
      </c>
      <c r="O83" s="111">
        <f t="shared" si="58"/>
        <v>1.8087698837307578</v>
      </c>
      <c r="P83" s="118">
        <f t="shared" si="59"/>
        <v>1.947369345876913</v>
      </c>
      <c r="Q83" s="113">
        <f t="shared" si="44"/>
        <v>1.8521126481628594</v>
      </c>
      <c r="R83" s="112">
        <f t="shared" si="45"/>
      </c>
      <c r="S83" s="118">
        <f t="shared" si="46"/>
        <v>1.9943918577000188</v>
      </c>
      <c r="T83" s="112">
        <f t="shared" si="47"/>
        <v>2.3229811925283945</v>
      </c>
      <c r="U83" s="118">
        <f t="shared" si="48"/>
        <v>1.694208256712317</v>
      </c>
      <c r="V83" s="112">
        <f t="shared" si="49"/>
      </c>
      <c r="W83" s="118">
        <f t="shared" si="50"/>
        <v>1.696113070239723</v>
      </c>
      <c r="X83" s="112">
        <f t="shared" si="60"/>
        <v>2.539050244223059</v>
      </c>
      <c r="Y83" s="118"/>
      <c r="Z83" s="112">
        <f t="shared" si="61"/>
        <v>2.2845359117307504</v>
      </c>
      <c r="AA83" s="118">
        <f t="shared" si="40"/>
        <v>2.4396847888999966</v>
      </c>
      <c r="AB83" s="112">
        <f t="shared" si="51"/>
        <v>1.4146505387077117</v>
      </c>
      <c r="AC83" s="118">
        <f t="shared" si="41"/>
        <v>1.6602228860416761</v>
      </c>
      <c r="AD83" s="112">
        <f t="shared" si="42"/>
        <v>1.6750133161648026</v>
      </c>
      <c r="AE83" s="118"/>
      <c r="AF83" s="112">
        <f t="shared" si="52"/>
        <v>2.066813468092317</v>
      </c>
      <c r="AG83" s="118">
        <f t="shared" si="53"/>
      </c>
      <c r="AH83" s="112">
        <f t="shared" si="43"/>
        <v>2.0511848546769214</v>
      </c>
      <c r="AI83" s="118">
        <f t="shared" si="62"/>
        <v>1.2182585880479486</v>
      </c>
      <c r="AJ83" s="112">
        <f t="shared" si="63"/>
        <v>1.4646712592123263</v>
      </c>
      <c r="AK83" s="118">
        <f t="shared" si="64"/>
        <v>1.5833815618769114</v>
      </c>
      <c r="AL83" s="118">
        <f t="shared" si="65"/>
        <v>1.6863290497602725</v>
      </c>
      <c r="AM83" s="113">
        <f t="shared" si="66"/>
        <v>2.0347662642769606</v>
      </c>
    </row>
    <row r="84" spans="2:39" ht="15">
      <c r="B84" s="3"/>
      <c r="J84" s="1">
        <f t="shared" si="39"/>
        <v>41170</v>
      </c>
      <c r="K84" s="111">
        <f t="shared" si="54"/>
        <v>1.7457376806307527</v>
      </c>
      <c r="L84" s="118">
        <f t="shared" si="55"/>
        <v>1.8783887450769026</v>
      </c>
      <c r="M84" s="112">
        <f t="shared" si="56"/>
        <v>1.9057528902076784</v>
      </c>
      <c r="N84" s="118">
        <f t="shared" si="57"/>
        <v>1.3902121592876995</v>
      </c>
      <c r="O84" s="111">
        <f t="shared" si="58"/>
        <v>1.7999877478461714</v>
      </c>
      <c r="P84" s="118">
        <f t="shared" si="59"/>
        <v>1.9362005582154</v>
      </c>
      <c r="Q84" s="113">
        <f t="shared" si="44"/>
        <v>1.8522287300694287</v>
      </c>
      <c r="R84" s="112">
        <f t="shared" si="45"/>
      </c>
      <c r="S84" s="118">
        <f t="shared" si="46"/>
        <v>1.984043044899976</v>
      </c>
      <c r="T84" s="112">
        <f t="shared" si="47"/>
        <v>2.3213241665625226</v>
      </c>
      <c r="U84" s="118">
        <f t="shared" si="48"/>
        <v>1.6706518377534088</v>
      </c>
      <c r="V84" s="112">
        <f t="shared" si="49"/>
      </c>
      <c r="W84" s="118">
        <f t="shared" si="50"/>
        <v>1.6693457027054959</v>
      </c>
      <c r="X84" s="112">
        <f t="shared" si="60"/>
        <v>2.530369690484592</v>
      </c>
      <c r="Y84" s="118"/>
      <c r="Z84" s="112">
        <f t="shared" si="61"/>
        <v>2.275535533846166</v>
      </c>
      <c r="AA84" s="118">
        <f t="shared" si="40"/>
        <v>2.4308183517999664</v>
      </c>
      <c r="AB84" s="112">
        <f t="shared" si="51"/>
        <v>1.405506975261527</v>
      </c>
      <c r="AC84" s="118">
        <f t="shared" si="41"/>
        <v>1.6602384903472136</v>
      </c>
      <c r="AD84" s="112">
        <f t="shared" si="42"/>
        <v>1.6740607748958438</v>
      </c>
      <c r="AE84" s="118"/>
      <c r="AF84" s="112">
        <f t="shared" si="52"/>
        <v>2.054871798838444</v>
      </c>
      <c r="AG84" s="118">
        <f t="shared" si="53"/>
      </c>
      <c r="AH84" s="112">
        <f t="shared" si="43"/>
        <v>2.060365586315346</v>
      </c>
      <c r="AI84" s="118">
        <f t="shared" si="62"/>
        <v>1.186018970541101</v>
      </c>
      <c r="AJ84" s="112">
        <f t="shared" si="63"/>
        <v>1.4531255017534375</v>
      </c>
      <c r="AK84" s="118">
        <f t="shared" si="64"/>
        <v>1.5736901377153782</v>
      </c>
      <c r="AL84" s="118">
        <f t="shared" si="65"/>
        <v>1.675114754794535</v>
      </c>
      <c r="AM84" s="113">
        <f t="shared" si="66"/>
        <v>2.0253292865153925</v>
      </c>
    </row>
    <row r="85" spans="2:39" ht="15">
      <c r="B85" s="3"/>
      <c r="J85" s="1">
        <f t="shared" si="39"/>
        <v>41171</v>
      </c>
      <c r="K85" s="111">
        <f t="shared" si="54"/>
        <v>1.7222375496307705</v>
      </c>
      <c r="L85" s="118">
        <f t="shared" si="55"/>
        <v>1.804609177576919</v>
      </c>
      <c r="M85" s="112">
        <f t="shared" si="56"/>
        <v>1.888963636707678</v>
      </c>
      <c r="N85" s="118">
        <f t="shared" si="57"/>
        <v>1.3738621242191664</v>
      </c>
      <c r="O85" s="111">
        <f t="shared" si="58"/>
        <v>1.7781675778461619</v>
      </c>
      <c r="P85" s="118">
        <f t="shared" si="59"/>
        <v>1.9153108242153882</v>
      </c>
      <c r="Q85" s="113">
        <f t="shared" si="44"/>
        <v>1.8316019439393783</v>
      </c>
      <c r="R85" s="112">
        <f t="shared" si="45"/>
      </c>
      <c r="S85" s="118">
        <f t="shared" si="46"/>
        <v>1.964309928899989</v>
      </c>
      <c r="T85" s="112">
        <f t="shared" si="47"/>
        <v>2.3117572179545234</v>
      </c>
      <c r="U85" s="118">
        <f t="shared" si="48"/>
        <v>1.6358911663835456</v>
      </c>
      <c r="V85" s="112">
        <f t="shared" si="49"/>
      </c>
      <c r="W85" s="118">
        <f t="shared" si="50"/>
        <v>1.6478610980136659</v>
      </c>
      <c r="X85" s="112">
        <f t="shared" si="60"/>
        <v>2.5125359214846217</v>
      </c>
      <c r="Y85" s="118"/>
      <c r="Z85" s="112">
        <f t="shared" si="61"/>
        <v>2.2512849063461284</v>
      </c>
      <c r="AA85" s="118">
        <f t="shared" si="40"/>
        <v>2.4159180948000163</v>
      </c>
      <c r="AB85" s="112">
        <f t="shared" si="51"/>
        <v>1.3875217257615655</v>
      </c>
      <c r="AC85" s="118">
        <f t="shared" si="41"/>
        <v>1.652733270833299</v>
      </c>
      <c r="AD85" s="112">
        <f t="shared" si="42"/>
        <v>1.661945238636334</v>
      </c>
      <c r="AE85" s="118"/>
      <c r="AF85" s="112">
        <f t="shared" si="52"/>
        <v>2.03612431683845</v>
      </c>
      <c r="AG85" s="118">
        <f t="shared" si="53"/>
      </c>
      <c r="AH85" s="112">
        <f t="shared" si="43"/>
        <v>2.0645735583153813</v>
      </c>
      <c r="AI85" s="118">
        <f t="shared" si="62"/>
        <v>1.1656148841027072</v>
      </c>
      <c r="AJ85" s="112">
        <f t="shared" si="63"/>
        <v>1.4296253428835475</v>
      </c>
      <c r="AK85" s="118">
        <f t="shared" si="64"/>
        <v>1.5528656487153913</v>
      </c>
      <c r="AL85" s="118">
        <f t="shared" si="65"/>
        <v>1.6485204369862712</v>
      </c>
      <c r="AM85" s="113">
        <f t="shared" si="66"/>
        <v>2.0217574155153613</v>
      </c>
    </row>
    <row r="86" spans="2:39" ht="15">
      <c r="B86" s="3"/>
      <c r="J86" s="1">
        <f t="shared" si="39"/>
        <v>41172</v>
      </c>
      <c r="K86" s="111">
        <f t="shared" si="54"/>
        <v>1.7017954160768949</v>
      </c>
      <c r="L86" s="118">
        <f t="shared" si="55"/>
        <v>1.7814537476922916</v>
      </c>
      <c r="M86" s="112">
        <f t="shared" si="56"/>
        <v>1.8569058387692174</v>
      </c>
      <c r="N86" s="118">
        <f t="shared" si="57"/>
        <v>1.379957852184933</v>
      </c>
      <c r="O86" s="111">
        <f t="shared" si="58"/>
        <v>1.7537526421153764</v>
      </c>
      <c r="P86" s="118">
        <f t="shared" si="59"/>
        <v>1.8889982110384396</v>
      </c>
      <c r="Q86" s="113">
        <f t="shared" si="44"/>
        <v>1.7984190770139112</v>
      </c>
      <c r="R86" s="112">
        <f t="shared" si="45"/>
      </c>
      <c r="S86" s="118">
        <f t="shared" si="46"/>
        <v>1.9359642854999883</v>
      </c>
      <c r="T86" s="112">
        <f t="shared" si="47"/>
        <v>2.2662698615624968</v>
      </c>
      <c r="U86" s="118">
        <f t="shared" si="48"/>
        <v>1.6313678841986223</v>
      </c>
      <c r="V86" s="112">
        <f t="shared" si="49"/>
      </c>
      <c r="W86" s="118">
        <f t="shared" si="50"/>
        <v>1.6444888856678106</v>
      </c>
      <c r="X86" s="112">
        <f t="shared" si="60"/>
        <v>2.4801193354615543</v>
      </c>
      <c r="Y86" s="118"/>
      <c r="Z86" s="112">
        <f t="shared" si="61"/>
        <v>2.234689234615414</v>
      </c>
      <c r="AA86" s="118">
        <f t="shared" si="40"/>
        <v>2.3795866684999893</v>
      </c>
      <c r="AB86" s="112">
        <f t="shared" si="51"/>
        <v>1.3563891421538434</v>
      </c>
      <c r="AC86" s="118">
        <f t="shared" si="41"/>
        <v>1.6079402100694886</v>
      </c>
      <c r="AD86" s="112">
        <f t="shared" si="42"/>
        <v>1.6154133932291872</v>
      </c>
      <c r="AE86" s="118"/>
      <c r="AF86" s="112">
        <f t="shared" si="52"/>
        <v>2.011653297346136</v>
      </c>
      <c r="AG86" s="118">
        <f t="shared" si="53"/>
      </c>
      <c r="AH86" s="112">
        <f t="shared" si="43"/>
        <v>2.0446666630384565</v>
      </c>
      <c r="AI86" s="118">
        <f t="shared" si="62"/>
        <v>1.164039271633571</v>
      </c>
      <c r="AJ86" s="112">
        <f t="shared" si="63"/>
        <v>1.4126736251986238</v>
      </c>
      <c r="AK86" s="118">
        <f t="shared" si="64"/>
        <v>1.5295160935384478</v>
      </c>
      <c r="AL86" s="118">
        <f t="shared" si="65"/>
        <v>1.6336405605821893</v>
      </c>
      <c r="AM86" s="113">
        <f t="shared" si="66"/>
        <v>1.9945733520384525</v>
      </c>
    </row>
    <row r="87" spans="2:39" ht="15">
      <c r="B87" s="3"/>
      <c r="J87" s="1">
        <f t="shared" si="39"/>
        <v>41173</v>
      </c>
      <c r="K87" s="111">
        <f t="shared" si="54"/>
        <v>1.72725431505898</v>
      </c>
      <c r="L87" s="118">
        <f t="shared" si="55"/>
        <v>1.798373056064063</v>
      </c>
      <c r="M87" s="112">
        <f t="shared" si="56"/>
        <v>1.788510725456372</v>
      </c>
      <c r="N87" s="118">
        <f t="shared" si="57"/>
        <v>1.3748030031643728</v>
      </c>
      <c r="O87" s="111">
        <f t="shared" si="58"/>
        <v>1.7801165202051026</v>
      </c>
      <c r="P87" s="118">
        <f t="shared" si="59"/>
        <v>1.913160350646157</v>
      </c>
      <c r="Q87" s="113">
        <f t="shared" si="44"/>
        <v>1.8154765864457127</v>
      </c>
      <c r="R87" s="112">
        <f t="shared" si="45"/>
      </c>
      <c r="S87" s="118">
        <f t="shared" si="46"/>
        <v>1.9601085886999785</v>
      </c>
      <c r="T87" s="112">
        <f t="shared" si="47"/>
        <v>2.2988078620738586</v>
      </c>
      <c r="U87" s="118">
        <f t="shared" si="48"/>
        <v>1.6560051222876533</v>
      </c>
      <c r="V87" s="112">
        <f t="shared" si="49"/>
      </c>
      <c r="W87" s="118">
        <f t="shared" si="50"/>
        <v>1.6519404610103097</v>
      </c>
      <c r="X87" s="112">
        <f t="shared" si="60"/>
        <v>2.502131892453824</v>
      </c>
      <c r="Y87" s="118"/>
      <c r="Z87" s="112">
        <f t="shared" si="61"/>
        <v>2.261406319038434</v>
      </c>
      <c r="AA87" s="118">
        <f t="shared" si="40"/>
        <v>2.4003870259000024</v>
      </c>
      <c r="AB87" s="112">
        <f t="shared" si="51"/>
        <v>1.3792766712845892</v>
      </c>
      <c r="AC87" s="118">
        <f t="shared" si="41"/>
        <v>1.6222158738194596</v>
      </c>
      <c r="AD87" s="112">
        <f t="shared" si="42"/>
        <v>1.6292710766950709</v>
      </c>
      <c r="AE87" s="118"/>
      <c r="AF87" s="112">
        <f t="shared" si="52"/>
        <v>2.036014394515394</v>
      </c>
      <c r="AG87" s="118">
        <f t="shared" si="53"/>
      </c>
      <c r="AH87" s="112">
        <f t="shared" si="43"/>
        <v>2.0603626976127867</v>
      </c>
      <c r="AI87" s="118">
        <f t="shared" si="62"/>
        <v>1.1702823412020438</v>
      </c>
      <c r="AJ87" s="112">
        <f t="shared" si="63"/>
        <v>1.440119900287657</v>
      </c>
      <c r="AK87" s="118">
        <f t="shared" si="64"/>
        <v>1.5548244641461206</v>
      </c>
      <c r="AL87" s="118">
        <f t="shared" si="65"/>
        <v>1.661165667739711</v>
      </c>
      <c r="AM87" s="113">
        <f t="shared" si="66"/>
        <v>2.027795075212813</v>
      </c>
    </row>
    <row r="88" spans="2:39" ht="15">
      <c r="B88" s="3"/>
      <c r="J88" s="1">
        <f t="shared" si="39"/>
        <v>41176</v>
      </c>
      <c r="K88" s="111">
        <f t="shared" si="54"/>
        <v>1.6934990148282099</v>
      </c>
      <c r="L88" s="118">
        <f t="shared" si="55"/>
        <v>1.810511505487185</v>
      </c>
      <c r="M88" s="112">
        <f t="shared" si="56"/>
        <v>1.8392623846486944</v>
      </c>
      <c r="N88" s="118">
        <f t="shared" si="57"/>
        <v>1.3521406439383945</v>
      </c>
      <c r="O88" s="111">
        <f t="shared" si="58"/>
        <v>1.7459900063589808</v>
      </c>
      <c r="P88" s="118">
        <f t="shared" si="59"/>
        <v>1.8799490920307411</v>
      </c>
      <c r="Q88" s="113">
        <f t="shared" si="44"/>
        <v>1.7745250952525304</v>
      </c>
      <c r="R88" s="112">
        <f t="shared" si="45"/>
      </c>
      <c r="S88" s="118">
        <f t="shared" si="46"/>
        <v>1.9270256101999959</v>
      </c>
      <c r="T88" s="112">
        <f t="shared" si="47"/>
        <v>2.237688647272723</v>
      </c>
      <c r="U88" s="118">
        <f t="shared" si="48"/>
        <v>1.6148751362671296</v>
      </c>
      <c r="V88" s="112">
        <f t="shared" si="49"/>
      </c>
      <c r="W88" s="118">
        <f t="shared" si="50"/>
        <v>1.6204760535273972</v>
      </c>
      <c r="X88" s="112">
        <f t="shared" si="60"/>
        <v>2.4657629730691975</v>
      </c>
      <c r="Y88" s="118"/>
      <c r="Z88" s="112">
        <f t="shared" si="61"/>
        <v>2.2268634376923115</v>
      </c>
      <c r="AA88" s="118">
        <f t="shared" si="40"/>
        <v>2.3638770014000006</v>
      </c>
      <c r="AB88" s="112">
        <f t="shared" si="51"/>
        <v>1.3439052608230413</v>
      </c>
      <c r="AC88" s="118">
        <f t="shared" si="41"/>
        <v>1.5781010944444822</v>
      </c>
      <c r="AD88" s="112">
        <f t="shared" si="42"/>
        <v>1.5884240848485116</v>
      </c>
      <c r="AE88" s="118"/>
      <c r="AF88" s="112">
        <f t="shared" si="52"/>
        <v>2.0018675384768954</v>
      </c>
      <c r="AG88" s="118">
        <f t="shared" si="53"/>
      </c>
      <c r="AH88" s="112">
        <f t="shared" si="43"/>
        <v>2.01635859249743</v>
      </c>
      <c r="AI88" s="118">
        <f t="shared" si="62"/>
        <v>1.1393485352054933</v>
      </c>
      <c r="AJ88" s="112">
        <f t="shared" si="63"/>
        <v>1.4035000762671554</v>
      </c>
      <c r="AK88" s="118">
        <f t="shared" si="64"/>
        <v>1.520691088030783</v>
      </c>
      <c r="AL88" s="118">
        <f t="shared" si="65"/>
        <v>1.6236175614726238</v>
      </c>
      <c r="AM88" s="113">
        <f t="shared" si="66"/>
        <v>1.9965171420974572</v>
      </c>
    </row>
    <row r="89" spans="2:39" ht="15">
      <c r="B89" s="3"/>
      <c r="J89" s="1">
        <f t="shared" si="39"/>
        <v>41177</v>
      </c>
      <c r="K89" s="111">
        <f t="shared" si="54"/>
        <v>1.6992068221487124</v>
      </c>
      <c r="L89" s="118">
        <f t="shared" si="55"/>
        <v>1.7870788967051188</v>
      </c>
      <c r="M89" s="112">
        <f t="shared" si="56"/>
        <v>1.7486312765204888</v>
      </c>
      <c r="N89" s="118">
        <f t="shared" si="57"/>
        <v>1.314468119499983</v>
      </c>
      <c r="O89" s="111">
        <f t="shared" si="58"/>
        <v>1.7501853197564126</v>
      </c>
      <c r="P89" s="118">
        <f t="shared" si="59"/>
        <v>1.8818238931076854</v>
      </c>
      <c r="Q89" s="113">
        <f t="shared" si="44"/>
        <v>1.7760336807638906</v>
      </c>
      <c r="R89" s="112">
        <f t="shared" si="45"/>
      </c>
      <c r="S89" s="118">
        <f t="shared" si="46"/>
        <v>1.927982274700006</v>
      </c>
      <c r="T89" s="112">
        <f t="shared" si="47"/>
        <v>2.2334739871875082</v>
      </c>
      <c r="U89" s="118">
        <f t="shared" si="48"/>
        <v>1.5973094689999692</v>
      </c>
      <c r="V89" s="112">
        <f t="shared" si="49"/>
      </c>
      <c r="W89" s="118">
        <f t="shared" si="50"/>
        <v>1.5869140062499572</v>
      </c>
      <c r="X89" s="112">
        <f t="shared" si="60"/>
        <v>2.465344365492287</v>
      </c>
      <c r="Y89" s="118"/>
      <c r="Z89" s="112">
        <f t="shared" si="61"/>
        <v>2.232980606923062</v>
      </c>
      <c r="AA89" s="118">
        <f t="shared" si="40"/>
        <v>2.3621213128999843</v>
      </c>
      <c r="AB89" s="112">
        <f t="shared" si="51"/>
        <v>1.3454775996307595</v>
      </c>
      <c r="AC89" s="118">
        <f t="shared" si="41"/>
        <v>1.575706513819442</v>
      </c>
      <c r="AD89" s="112">
        <f t="shared" si="42"/>
        <v>1.5837667388541736</v>
      </c>
      <c r="AE89" s="118"/>
      <c r="AF89" s="112">
        <f t="shared" si="52"/>
        <v>2.005033620169233</v>
      </c>
      <c r="AG89" s="118">
        <f t="shared" si="53"/>
      </c>
      <c r="AH89" s="112">
        <f t="shared" si="43"/>
        <v>2.007165018241014</v>
      </c>
      <c r="AI89" s="118">
        <f t="shared" si="62"/>
        <v>1.1052448542499884</v>
      </c>
      <c r="AJ89" s="112">
        <f t="shared" si="63"/>
        <v>1.4059992894999742</v>
      </c>
      <c r="AK89" s="118">
        <f t="shared" si="64"/>
        <v>1.5248714016076876</v>
      </c>
      <c r="AL89" s="118">
        <f t="shared" si="65"/>
        <v>1.6269994749999732</v>
      </c>
      <c r="AM89" s="113">
        <f t="shared" si="66"/>
        <v>1.9909395638410188</v>
      </c>
    </row>
    <row r="90" spans="2:39" ht="15">
      <c r="B90" s="3"/>
      <c r="J90" s="1">
        <f t="shared" si="39"/>
        <v>41178</v>
      </c>
      <c r="K90" s="111">
        <f t="shared" si="54"/>
        <v>1.7118617059743704</v>
      </c>
      <c r="L90" s="118">
        <f t="shared" si="55"/>
        <v>1.8187292366025858</v>
      </c>
      <c r="M90" s="112">
        <f t="shared" si="56"/>
        <v>1.8581866009102646</v>
      </c>
      <c r="N90" s="118">
        <f t="shared" si="57"/>
        <v>1.3546305539589034</v>
      </c>
      <c r="O90" s="111">
        <f t="shared" si="58"/>
        <v>1.7644524326282118</v>
      </c>
      <c r="P90" s="118">
        <f t="shared" si="59"/>
        <v>1.893273331653821</v>
      </c>
      <c r="Q90" s="113">
        <f t="shared" si="44"/>
        <v>1.8125987877840801</v>
      </c>
      <c r="R90" s="112">
        <f t="shared" si="45"/>
      </c>
      <c r="S90" s="118">
        <f t="shared" si="46"/>
        <v>1.9438602770000166</v>
      </c>
      <c r="T90" s="112">
        <f t="shared" si="47"/>
        <v>2.2778645878693204</v>
      </c>
      <c r="U90" s="118">
        <f t="shared" si="48"/>
        <v>1.6113057201780934</v>
      </c>
      <c r="V90" s="112">
        <f t="shared" si="49"/>
      </c>
      <c r="W90" s="118">
        <f t="shared" si="50"/>
        <v>1.635935549434914</v>
      </c>
      <c r="X90" s="112">
        <f t="shared" si="60"/>
        <v>2.4804137468461653</v>
      </c>
      <c r="Y90" s="118"/>
      <c r="Z90" s="112">
        <f t="shared" si="61"/>
        <v>2.243981088461557</v>
      </c>
      <c r="AA90" s="118">
        <f t="shared" si="40"/>
        <v>2.381348406499992</v>
      </c>
      <c r="AB90" s="112">
        <f t="shared" si="51"/>
        <v>1.358868311115394</v>
      </c>
      <c r="AC90" s="118">
        <f t="shared" si="41"/>
        <v>1.6192424143749728</v>
      </c>
      <c r="AD90" s="112">
        <f t="shared" si="42"/>
        <v>1.6297308776420496</v>
      </c>
      <c r="AE90" s="118"/>
      <c r="AF90" s="112">
        <f t="shared" si="52"/>
        <v>2.0173340943846245</v>
      </c>
      <c r="AG90" s="118">
        <f t="shared" si="53"/>
      </c>
      <c r="AH90" s="112">
        <f t="shared" si="43"/>
        <v>2.0346371963205265</v>
      </c>
      <c r="AI90" s="118">
        <f t="shared" si="62"/>
        <v>1.1533355083869803</v>
      </c>
      <c r="AJ90" s="112">
        <f t="shared" si="63"/>
        <v>1.419283164678078</v>
      </c>
      <c r="AK90" s="118">
        <f t="shared" si="64"/>
        <v>1.5390075266538497</v>
      </c>
      <c r="AL90" s="118">
        <f t="shared" si="65"/>
        <v>1.6407648118150817</v>
      </c>
      <c r="AM90" s="113">
        <f t="shared" si="66"/>
        <v>2.002610047320498</v>
      </c>
    </row>
    <row r="91" spans="2:39" ht="15">
      <c r="B91" s="3"/>
      <c r="J91" s="1">
        <f t="shared" si="39"/>
        <v>41179</v>
      </c>
      <c r="K91" s="111">
        <f t="shared" si="54"/>
        <v>1.7555415625000075</v>
      </c>
      <c r="L91" s="118">
        <f t="shared" si="55"/>
        <v>1.865307937500003</v>
      </c>
      <c r="M91" s="112">
        <f t="shared" si="56"/>
        <v>1.9144299775000029</v>
      </c>
      <c r="N91" s="118">
        <f t="shared" si="57"/>
        <v>1.3899449747808128</v>
      </c>
      <c r="O91" s="111">
        <f t="shared" si="58"/>
        <v>1.8105070725000165</v>
      </c>
      <c r="P91" s="118">
        <f t="shared" si="59"/>
        <v>1.9402352499999669</v>
      </c>
      <c r="Q91" s="113">
        <f t="shared" si="44"/>
        <v>1.830579087380062</v>
      </c>
      <c r="R91" s="112">
        <f t="shared" si="45"/>
      </c>
      <c r="S91" s="118">
        <f t="shared" si="46"/>
        <v>1.9931521224999864</v>
      </c>
      <c r="T91" s="112">
        <f t="shared" si="47"/>
        <v>2.329008824232957</v>
      </c>
      <c r="U91" s="118">
        <f t="shared" si="48"/>
        <v>1.6580054891164329</v>
      </c>
      <c r="V91" s="112">
        <f t="shared" si="49"/>
      </c>
      <c r="W91" s="118">
        <f t="shared" si="50"/>
        <v>1.6562772007362847</v>
      </c>
      <c r="X91" s="112">
        <f t="shared" si="60"/>
        <v>2.534709624999981</v>
      </c>
      <c r="Y91" s="118"/>
      <c r="Z91" s="112">
        <f t="shared" si="61"/>
        <v>2.2873112499999837</v>
      </c>
      <c r="AA91" s="118">
        <f t="shared" si="40"/>
        <v>2.433300187499979</v>
      </c>
      <c r="AB91" s="112">
        <f t="shared" si="51"/>
        <v>1.4135593599999954</v>
      </c>
      <c r="AC91" s="118">
        <f t="shared" si="41"/>
        <v>1.6589339732639066</v>
      </c>
      <c r="AD91" s="112">
        <f t="shared" si="42"/>
        <v>1.6608778943844693</v>
      </c>
      <c r="AE91" s="118"/>
      <c r="AF91" s="112">
        <f t="shared" si="52"/>
        <v>2.0655101249999834</v>
      </c>
      <c r="AG91" s="118">
        <f t="shared" si="53"/>
      </c>
      <c r="AH91" s="112">
        <f t="shared" si="43"/>
        <v>2.0970272349999757</v>
      </c>
      <c r="AI91" s="118">
        <f t="shared" si="62"/>
        <v>1.178874640647253</v>
      </c>
      <c r="AJ91" s="112">
        <f t="shared" si="63"/>
        <v>1.4594046886164334</v>
      </c>
      <c r="AK91" s="118">
        <f t="shared" si="64"/>
        <v>1.583924709999998</v>
      </c>
      <c r="AL91" s="118">
        <f t="shared" si="65"/>
        <v>1.6811193780137113</v>
      </c>
      <c r="AM91" s="113">
        <f t="shared" si="66"/>
        <v>2.040216797499987</v>
      </c>
    </row>
    <row r="92" spans="2:39" ht="15">
      <c r="B92" s="3"/>
      <c r="J92" s="1">
        <f t="shared" si="39"/>
        <v>41180</v>
      </c>
      <c r="K92" s="111">
        <f t="shared" si="54"/>
        <v>1.770015287535868</v>
      </c>
      <c r="L92" s="118">
        <f t="shared" si="55"/>
        <v>1.814730590756401</v>
      </c>
      <c r="M92" s="112">
        <f t="shared" si="56"/>
        <v>1.9153360471256247</v>
      </c>
      <c r="N92" s="118">
        <f t="shared" si="57"/>
        <v>1.415008479020564</v>
      </c>
      <c r="O92" s="111">
        <f t="shared" si="58"/>
        <v>1.821032288820513</v>
      </c>
      <c r="P92" s="118">
        <f t="shared" si="59"/>
        <v>1.950958600284618</v>
      </c>
      <c r="Q92" s="113">
        <f t="shared" si="44"/>
        <v>1.8444401419949514</v>
      </c>
      <c r="R92" s="112">
        <f t="shared" si="45"/>
      </c>
      <c r="S92" s="118">
        <f t="shared" si="46"/>
        <v>2.0018585140999905</v>
      </c>
      <c r="T92" s="112">
        <f t="shared" si="47"/>
        <v>2.2687588904545257</v>
      </c>
      <c r="U92" s="118">
        <f t="shared" si="48"/>
        <v>1.6832216244109426</v>
      </c>
      <c r="V92" s="112">
        <f t="shared" si="49"/>
      </c>
      <c r="W92" s="118">
        <f t="shared" si="50"/>
        <v>1.7188865096575205</v>
      </c>
      <c r="X92" s="112">
        <f t="shared" si="60"/>
        <v>2.4645980130153657</v>
      </c>
      <c r="Y92" s="118"/>
      <c r="Z92" s="112">
        <f t="shared" si="61"/>
        <v>2.3016685686538327</v>
      </c>
      <c r="AA92" s="118">
        <f t="shared" si="40"/>
        <v>2.438278671199968</v>
      </c>
      <c r="AB92" s="112">
        <f t="shared" si="51"/>
        <v>1.4193278052384461</v>
      </c>
      <c r="AC92" s="118">
        <f t="shared" si="41"/>
        <v>1.6632829236110984</v>
      </c>
      <c r="AD92" s="112">
        <f t="shared" si="42"/>
        <v>1.6685716878030363</v>
      </c>
      <c r="AE92" s="118"/>
      <c r="AF92" s="112">
        <f t="shared" si="52"/>
        <v>2.077072394161505</v>
      </c>
      <c r="AG92" s="118">
        <f t="shared" si="53"/>
      </c>
      <c r="AH92" s="112">
        <f t="shared" si="43"/>
        <v>2.073242474851242</v>
      </c>
      <c r="AI92" s="118">
        <f t="shared" si="62"/>
        <v>1.2007096404314934</v>
      </c>
      <c r="AJ92" s="112">
        <f t="shared" si="63"/>
        <v>1.4748152749109305</v>
      </c>
      <c r="AK92" s="118">
        <f t="shared" si="64"/>
        <v>1.5964747557846004</v>
      </c>
      <c r="AL92" s="118">
        <f t="shared" si="65"/>
        <v>1.696515835342442</v>
      </c>
      <c r="AM92" s="113">
        <f t="shared" si="66"/>
        <v>2.0470396316512693</v>
      </c>
    </row>
    <row r="93" spans="2:39" ht="15">
      <c r="B93" s="3"/>
      <c r="J93" s="1"/>
      <c r="K93" s="111">
        <f t="shared" si="54"/>
      </c>
      <c r="L93" s="118">
        <f t="shared" si="55"/>
      </c>
      <c r="M93" s="112">
        <f t="shared" si="56"/>
      </c>
      <c r="N93" s="118">
        <f t="shared" si="57"/>
      </c>
      <c r="O93" s="111">
        <f t="shared" si="58"/>
      </c>
      <c r="P93" s="118">
        <f t="shared" si="59"/>
      </c>
      <c r="Q93" s="113">
        <f t="shared" si="44"/>
      </c>
      <c r="R93" s="112">
        <f t="shared" si="45"/>
      </c>
      <c r="S93" s="118">
        <f t="shared" si="46"/>
      </c>
      <c r="T93" s="112">
        <f t="shared" si="47"/>
      </c>
      <c r="U93" s="118">
        <f t="shared" si="48"/>
      </c>
      <c r="V93" s="112">
        <f t="shared" si="49"/>
      </c>
      <c r="W93" s="118">
        <f t="shared" si="50"/>
      </c>
      <c r="X93" s="112">
        <f t="shared" si="60"/>
      </c>
      <c r="Y93" s="118"/>
      <c r="Z93" s="112">
        <f t="shared" si="61"/>
      </c>
      <c r="AA93" s="118">
        <f t="shared" si="40"/>
      </c>
      <c r="AB93" s="112">
        <f t="shared" si="51"/>
      </c>
      <c r="AC93" s="118">
        <f t="shared" si="41"/>
      </c>
      <c r="AD93" s="112">
        <f t="shared" si="42"/>
      </c>
      <c r="AE93" s="118"/>
      <c r="AF93" s="112">
        <f t="shared" si="52"/>
      </c>
      <c r="AG93" s="118">
        <f t="shared" si="53"/>
      </c>
      <c r="AH93" s="112">
        <f t="shared" si="43"/>
      </c>
      <c r="AI93" s="118">
        <f t="shared" si="62"/>
      </c>
      <c r="AJ93" s="112">
        <f t="shared" si="63"/>
      </c>
      <c r="AK93" s="118">
        <f t="shared" si="64"/>
      </c>
      <c r="AL93" s="118">
        <f t="shared" si="65"/>
      </c>
      <c r="AM93" s="113">
        <f t="shared" si="66"/>
      </c>
    </row>
    <row r="94" spans="2:39" ht="15">
      <c r="B94" s="3"/>
      <c r="J94" s="1"/>
      <c r="K94" s="111">
        <f>IF(K60="","",K60-(D60+(E60-D60)/($E$10-$D$10)*($K$10-$D$10)))</f>
      </c>
      <c r="L94" s="118">
        <f>IF(L60="","",L60-(D60+(E60-D60)/($E$10-$D$10)*($L$10-$D$10)))</f>
      </c>
      <c r="M94" s="112">
        <f>IF(M60="","",M60-(D60+(E60-D60)/($E$10-$D$10)*($M$10-$D$10)))</f>
      </c>
      <c r="N94" s="118">
        <f>IF(N60="","",N60-(C60+(D60-C60)/($D$10-$C$10)*($N$10-$C$10)))</f>
      </c>
      <c r="O94" s="111">
        <f>IF(O60="","",O60-(D60+(E60-D60)/($E$10-$D$10)*($O$10-$D$10)))</f>
      </c>
      <c r="P94" s="118">
        <f>IF(P60="","",P60-(D60+(E60-D60)/($E$10-$D$10)*($P$10-$D$10)))</f>
      </c>
      <c r="Q94" s="113">
        <f>IF(Q60="","",Q60-(F60+(G60-F60)/($G$10-$F$10)*($Q$10-$F$10)))</f>
      </c>
      <c r="R94" s="112">
        <f t="shared" si="45"/>
      </c>
      <c r="S94" s="118">
        <f t="shared" si="46"/>
      </c>
      <c r="T94" s="112">
        <f>IF(T60="","",T60-(F60+(G60-F60)/($G$10-$F$10)*($T$10-$F$10)))</f>
      </c>
      <c r="U94" s="118">
        <f>IF(U60="","",U60-(C60+(D60-C60)/($D$10-$C$10)*($U$10-$C$10)))</f>
      </c>
      <c r="V94" s="112">
        <f t="shared" si="49"/>
      </c>
      <c r="W94" s="118">
        <f>IF(W60="","",W60-(C60+(D60-C60)/($D$10-$C$10)*($W$10-$C$10)))</f>
      </c>
      <c r="X94" s="112">
        <f>IF(X60="","",X60-(D60+(E60-D60)/($E$10-$D$10)*($X$10-$D$10)))</f>
      </c>
      <c r="Y94" s="118"/>
      <c r="Z94" s="112">
        <f>IF(Z60="","",Z60-(D60+(E60-D60)/($E$10-$D$10)*($Z$10-$D$10)))</f>
      </c>
      <c r="AA94" s="118">
        <f>IF(AA60="","",AA60-(D60+(E60-D60)/($E$10-$D$10)*($AA$10-$D$10)))</f>
      </c>
      <c r="AB94" s="112">
        <f t="shared" si="51"/>
      </c>
      <c r="AC94" s="118">
        <f>IF(AC60="","",AC60-(F60+(G60-F60)/($G$10-$F$10)*($AC$10-$F$10)))</f>
      </c>
      <c r="AD94" s="112">
        <f>IF(AD60="","",AD60-(F60+(G60-F60)/($G$10-$F$10)*($AD$10-$F$10)))</f>
      </c>
      <c r="AE94" s="118"/>
      <c r="AF94" s="112">
        <f>IF(AF60="","",AF60-(D60+(E60-D60)/($E$10-$D$10)*($AF$10-$D$10)))</f>
      </c>
      <c r="AG94" s="118">
        <f t="shared" si="53"/>
      </c>
      <c r="AH94" s="112">
        <f>IF(AH60="","",AH60-(D60+(E60-D60)/($E$10-$D$10)*($AH$10-$D$10)))</f>
      </c>
      <c r="AI94" s="118">
        <f>IF(AI60="","",AI60-(C60+(D60-C60)/($D$10-$C$10)*($AI$10-$C$10)))</f>
      </c>
      <c r="AJ94" s="112">
        <f>IF(AJ60="","",AJ60-(C60+(D60-C60)/($D$10-$C$10)*($AJ$10-$C$10)))</f>
      </c>
      <c r="AK94" s="118">
        <f>IF(AK60="","",AK60-(D60+(E60-D60)/($E$10-$D$10)*($AK$10-$D$10)))</f>
      </c>
      <c r="AL94" s="118">
        <f>IF(AL60="","",AL60-(C60+(D60-C60)/($D$10-$C$10)*($AL$10-$C$10)))</f>
      </c>
      <c r="AM94" s="113">
        <f t="shared" si="66"/>
      </c>
    </row>
    <row r="95" spans="2:39" ht="15">
      <c r="B95" s="3"/>
      <c r="J95" s="1"/>
      <c r="K95" s="114">
        <f>IF(K61="","",K61-(D61+(E61-D61)/($E$10-$D$10)*($K$10-$D$10)))</f>
      </c>
      <c r="L95" s="119">
        <f>IF(L61="","",L61-(D61+(E61-D61)/($E$10-$D$10)*($L$10-$D$10)))</f>
      </c>
      <c r="M95" s="119">
        <f>IF(M61="","",M61-(D61+(E61-D61)/($E$10-$D$10)*($M$10-$D$10)))</f>
      </c>
      <c r="N95" s="119">
        <f>IF(N61="","",N61-(C61+(D61-C61)/($D$10-$C$10)*($N$10-$C$10)))</f>
      </c>
      <c r="O95" s="114">
        <f>IF(O61="","",O61-(D61+(E61-D61)/($E$10-$D$10)*($O$10-$D$10)))</f>
      </c>
      <c r="P95" s="119">
        <f>IF(P61="","",P61-(D61+(E61-D61)/($E$10-$D$10)*($P$10-$D$10)))</f>
      </c>
      <c r="Q95" s="116">
        <f>IF(Q61="","",Q61-(F61+(G61-F61)/($G$10-$F$10)*($Q$10-$F$10)))</f>
      </c>
      <c r="R95" s="115">
        <f>IF(R61="","",R61-(C61+(D61-C61)/($D$10-$C$10)*($R$10-$C$10)))</f>
      </c>
      <c r="S95" s="119">
        <f>IF(S61="","",S61-(D61+(E61-D61)/($E$10-$D$10)*($S$10-$D$10)))</f>
      </c>
      <c r="T95" s="115">
        <f>IF(T61="","",T61-(F61+(G61-F61)/($G$10-$F$10)*($T$10-$F$10)))</f>
      </c>
      <c r="U95" s="119">
        <f>IF(U61="","",U61-(C61+(D61-C61)/($D$10-$C$10)*($U$10-$C$10)))</f>
      </c>
      <c r="V95" s="119">
        <f t="shared" si="49"/>
      </c>
      <c r="W95" s="119">
        <f>IF(W61="","",W61-(C61+(D61-C61)/($D$10-$C$10)*($W$10-$C$10)))</f>
      </c>
      <c r="X95" s="115">
        <f>IF(X61="","",X61-(D61+(E61-D61)/($E$10-$D$10)*($X$10-$D$10)))</f>
      </c>
      <c r="Y95" s="119"/>
      <c r="Z95" s="115">
        <f>IF(Z61="","",Z61-(D61+(E61-D61)/($E$10-$D$10)*($Z$10-$D$10)))</f>
      </c>
      <c r="AA95" s="119">
        <f>IF(AA61="","",AA61-(D61+(E61-D61)/($E$10-$D$10)*($AA$10-$D$10)))</f>
      </c>
      <c r="AB95" s="119">
        <f t="shared" si="51"/>
      </c>
      <c r="AC95" s="119">
        <f>IF(AC61="","",AC61-(F61+(G61-F61)/($G$10-$F$10)*($AC$10-$F$10)))</f>
      </c>
      <c r="AD95" s="115">
        <f>IF(AD61="","",AD61-(F61+(G61-F61)/($G$10-$F$10)*($AC$10-$F$10)))</f>
      </c>
      <c r="AE95" s="119"/>
      <c r="AF95" s="115">
        <f>IF(AF61="","",AF61-(D61+(E61-D61)/($E$10-$D$10)*($AF$10-$D$10)))</f>
      </c>
      <c r="AG95" s="119">
        <f t="shared" si="53"/>
      </c>
      <c r="AH95" s="115">
        <f>IF(AH61="","",AH61-(D61+(E61-D61)/($E$10-$D$10)*($AH$10-$D$10)))</f>
      </c>
      <c r="AI95" s="119">
        <f>IF(AI61="","",AI61-(C61+(D61-C61)/($D$10-$C$10)*($AI$10-$C$10)))</f>
      </c>
      <c r="AJ95" s="119">
        <f>IF(AJ61="","",AJ61-(C61+(D61-C61)/($D$10-$C$10)*($AJ$10-$C$10)))</f>
      </c>
      <c r="AK95" s="119">
        <f>IF(AK61="","",AK61-(D61+(E61-D61)/($E$10-$D$10)*($AK$10-$D$10)))</f>
      </c>
      <c r="AL95" s="119">
        <f>IF(AL61="","",AL61-(C61+(D61-C61)/($D$10-$C$10)*($AL$10-$C$10)))</f>
      </c>
      <c r="AM95" s="119">
        <f t="shared" si="66"/>
      </c>
    </row>
    <row r="97" spans="10:39" ht="15">
      <c r="J97" s="21" t="s">
        <v>45</v>
      </c>
      <c r="K97" s="104">
        <f>AVERAGE(K73:K95)</f>
        <v>1.7377234962005121</v>
      </c>
      <c r="L97" s="130">
        <f aca="true" t="shared" si="67" ref="L97:V97">AVERAGE(L73:L95)</f>
        <v>1.824784562117948</v>
      </c>
      <c r="M97" s="130">
        <f t="shared" si="67"/>
        <v>1.884652846051792</v>
      </c>
      <c r="N97" s="130">
        <f t="shared" si="67"/>
        <v>1.3891936273654157</v>
      </c>
      <c r="O97" s="130">
        <f t="shared" si="67"/>
        <v>1.7879203566974387</v>
      </c>
      <c r="P97" s="130">
        <f t="shared" si="67"/>
        <v>1.90845814257192</v>
      </c>
      <c r="Q97" s="130">
        <f t="shared" si="67"/>
        <v>1.8125326092544154</v>
      </c>
      <c r="R97" s="130" t="e">
        <f t="shared" si="67"/>
        <v>#DIV/0!</v>
      </c>
      <c r="S97" s="130">
        <f t="shared" si="67"/>
        <v>1.965291484080002</v>
      </c>
      <c r="T97" s="130">
        <f t="shared" si="67"/>
        <v>2.301061043696016</v>
      </c>
      <c r="U97" s="130">
        <f t="shared" si="67"/>
        <v>1.7654094041332122</v>
      </c>
      <c r="V97" s="130" t="e">
        <f t="shared" si="67"/>
        <v>#DIV/0!</v>
      </c>
      <c r="W97" s="130">
        <f aca="true" t="shared" si="68" ref="W97:AG97">AVERAGE(W73:W95)</f>
        <v>1.6540249608681463</v>
      </c>
      <c r="X97" s="130">
        <f t="shared" si="68"/>
        <v>2.499089143468069</v>
      </c>
      <c r="Y97" s="130" t="e">
        <f t="shared" si="68"/>
        <v>#DIV/0!</v>
      </c>
      <c r="Z97" s="130">
        <f t="shared" si="68"/>
        <v>2.2660567344807627</v>
      </c>
      <c r="AA97" s="130">
        <f t="shared" si="68"/>
        <v>2.4919752485600006</v>
      </c>
      <c r="AB97" s="130">
        <f>AVERAGE(AB73:AB95)</f>
        <v>1.3968568446176952</v>
      </c>
      <c r="AC97" s="130">
        <f t="shared" si="68"/>
        <v>1.6500284534652756</v>
      </c>
      <c r="AD97" s="130">
        <f t="shared" si="68"/>
        <v>1.6540818325785989</v>
      </c>
      <c r="AE97" s="130" t="e">
        <f t="shared" si="68"/>
        <v>#DIV/0!</v>
      </c>
      <c r="AF97" s="130">
        <f t="shared" si="68"/>
        <v>2.033659956602304</v>
      </c>
      <c r="AG97" s="130" t="e">
        <f t="shared" si="68"/>
        <v>#DIV/0!</v>
      </c>
      <c r="AH97" s="130">
        <f aca="true" t="shared" si="69" ref="AH97:AM97">AVERAGE(AH73:AH95)</f>
        <v>2.0586098922585827</v>
      </c>
      <c r="AI97" s="130">
        <f t="shared" si="69"/>
        <v>1.1750424862236277</v>
      </c>
      <c r="AJ97" s="130">
        <f t="shared" si="69"/>
        <v>1.4443964719082127</v>
      </c>
      <c r="AK97" s="130">
        <f t="shared" si="69"/>
        <v>1.563912902846918</v>
      </c>
      <c r="AL97" s="130">
        <f t="shared" si="69"/>
        <v>1.6689403877568523</v>
      </c>
      <c r="AM97" s="131">
        <f t="shared" si="69"/>
        <v>2.108588452973591</v>
      </c>
    </row>
    <row r="98" spans="29:30" ht="15">
      <c r="AC98" s="2"/>
      <c r="AD98" s="2"/>
    </row>
    <row r="99" spans="11:39" ht="15">
      <c r="K99" s="132" t="s">
        <v>1</v>
      </c>
      <c r="L99" s="133"/>
      <c r="M99" s="133"/>
      <c r="N99" s="132" t="s">
        <v>2</v>
      </c>
      <c r="O99" s="133"/>
      <c r="P99" s="133"/>
      <c r="Q99" s="135"/>
      <c r="R99" s="133" t="s">
        <v>3</v>
      </c>
      <c r="S99" s="133"/>
      <c r="T99" s="133"/>
      <c r="U99" s="136" t="s">
        <v>4</v>
      </c>
      <c r="V99" s="135" t="s">
        <v>5</v>
      </c>
      <c r="W99" s="132" t="s">
        <v>6</v>
      </c>
      <c r="X99" s="135"/>
      <c r="Y99" s="132" t="s">
        <v>7</v>
      </c>
      <c r="Z99" s="133"/>
      <c r="AA99" s="135"/>
      <c r="AB99" s="132" t="s">
        <v>8</v>
      </c>
      <c r="AC99" s="134"/>
      <c r="AD99" s="137"/>
      <c r="AE99" s="133" t="s">
        <v>9</v>
      </c>
      <c r="AF99" s="133"/>
      <c r="AG99" s="132" t="s">
        <v>10</v>
      </c>
      <c r="AH99" s="135"/>
      <c r="AI99" s="132" t="s">
        <v>27</v>
      </c>
      <c r="AJ99" s="133"/>
      <c r="AK99" s="135"/>
      <c r="AL99" s="133" t="s">
        <v>28</v>
      </c>
      <c r="AM99" s="19"/>
    </row>
    <row r="100" spans="10:39" s="20" customFormat="1" ht="15">
      <c r="J100" s="23" t="s">
        <v>47</v>
      </c>
      <c r="K100" s="174">
        <f>L97+(M97-L97)/(M10-L10)*($C$3+1826-L10)</f>
        <v>1.8818019753882755</v>
      </c>
      <c r="L100" s="175"/>
      <c r="M100" s="175"/>
      <c r="N100" s="174">
        <f>P97+(Q97-P97)/(Q10-P10)*($C$3+1826-P10)</f>
        <v>1.8819166551398436</v>
      </c>
      <c r="O100" s="176"/>
      <c r="P100" s="175"/>
      <c r="Q100" s="177"/>
      <c r="R100" s="174">
        <f>S97+(T97-S97)/(T10-S10)*($C$3+1826-S10)</f>
        <v>2.062959868717692</v>
      </c>
      <c r="S100" s="175"/>
      <c r="T100" s="175"/>
      <c r="U100" s="178"/>
      <c r="V100" s="177"/>
      <c r="W100" s="174"/>
      <c r="X100" s="177"/>
      <c r="Y100" s="174"/>
      <c r="Z100" s="175"/>
      <c r="AA100" s="179"/>
      <c r="AB100" s="174">
        <f>AB97+(AC97-AB97)/(AC10-AB10)*($C$3+1826-AB10)</f>
        <v>1.4545799714349434</v>
      </c>
      <c r="AC100" s="175"/>
      <c r="AD100" s="177"/>
      <c r="AE100" s="180"/>
      <c r="AF100" s="175"/>
      <c r="AG100" s="181"/>
      <c r="AH100" s="177"/>
      <c r="AI100" s="174"/>
      <c r="AJ100" s="175"/>
      <c r="AK100" s="177"/>
      <c r="AL100" s="182"/>
      <c r="AM100" s="177"/>
    </row>
    <row r="101" ht="15">
      <c r="K101" s="140" t="s">
        <v>48</v>
      </c>
    </row>
    <row r="102" ht="15">
      <c r="K102" s="140" t="s">
        <v>49</v>
      </c>
    </row>
    <row r="103" ht="15">
      <c r="K103" s="140"/>
    </row>
    <row r="104" spans="10:14" ht="15">
      <c r="J104" s="20" t="s">
        <v>46</v>
      </c>
      <c r="L104" s="13"/>
      <c r="M104" s="13"/>
      <c r="N104" s="32"/>
    </row>
    <row r="105" ht="6" customHeight="1">
      <c r="AJ105" s="13"/>
    </row>
    <row r="106" spans="10:21" ht="15" customHeight="1">
      <c r="J106" s="18" t="s">
        <v>13</v>
      </c>
      <c r="K106" s="4" t="s">
        <v>14</v>
      </c>
      <c r="L106" s="4" t="s">
        <v>15</v>
      </c>
      <c r="M106" s="4" t="s">
        <v>11</v>
      </c>
      <c r="N106" s="5" t="s">
        <v>16</v>
      </c>
      <c r="O106" s="24"/>
      <c r="P106" s="24"/>
      <c r="Q106" s="24"/>
      <c r="R106" s="24"/>
      <c r="S106" s="19"/>
      <c r="U106" s="13"/>
    </row>
    <row r="107" spans="10:21" ht="15">
      <c r="J107" s="26" t="s">
        <v>8</v>
      </c>
      <c r="K107" s="56" t="s">
        <v>17</v>
      </c>
      <c r="L107" s="28">
        <v>5</v>
      </c>
      <c r="M107" s="27">
        <f>AB100</f>
        <v>1.4545799714349434</v>
      </c>
      <c r="N107" s="33" t="s">
        <v>58</v>
      </c>
      <c r="O107" s="34"/>
      <c r="P107" s="34"/>
      <c r="Q107" s="34"/>
      <c r="R107" s="34"/>
      <c r="S107" s="7"/>
      <c r="T107" s="32"/>
      <c r="U107" s="32"/>
    </row>
    <row r="108" spans="10:21" ht="15">
      <c r="J108" s="8" t="s">
        <v>9</v>
      </c>
      <c r="K108" s="57" t="s">
        <v>20</v>
      </c>
      <c r="L108" s="28">
        <f>($AF$10-$C$3)/365</f>
        <v>3.473972602739726</v>
      </c>
      <c r="M108" s="9">
        <f>$AF$97</f>
        <v>2.033659956602304</v>
      </c>
      <c r="N108" s="30" t="s">
        <v>26</v>
      </c>
      <c r="O108" s="31"/>
      <c r="P108" s="31"/>
      <c r="Q108" s="31"/>
      <c r="R108" s="31"/>
      <c r="S108" s="7"/>
      <c r="T108" s="32"/>
      <c r="U108" s="32"/>
    </row>
    <row r="109" spans="10:21" ht="15">
      <c r="J109" s="8" t="s">
        <v>10</v>
      </c>
      <c r="K109" s="57" t="s">
        <v>18</v>
      </c>
      <c r="L109" s="51">
        <f>($AH$10-$C$3)/365</f>
        <v>4.778082191780822</v>
      </c>
      <c r="M109" s="52">
        <f>$AH$97</f>
        <v>2.0586098922585827</v>
      </c>
      <c r="N109" s="53" t="s">
        <v>30</v>
      </c>
      <c r="O109" s="54"/>
      <c r="P109" s="54"/>
      <c r="Q109" s="54"/>
      <c r="R109" s="54"/>
      <c r="S109" s="55"/>
      <c r="T109" s="32"/>
      <c r="U109" s="32"/>
    </row>
    <row r="110" spans="10:21" ht="15">
      <c r="J110" s="11" t="s">
        <v>19</v>
      </c>
      <c r="K110" s="57" t="s">
        <v>20</v>
      </c>
      <c r="L110" s="29">
        <v>5</v>
      </c>
      <c r="M110" s="12">
        <f>$K$100</f>
        <v>1.8818019753882755</v>
      </c>
      <c r="N110" s="30" t="s">
        <v>31</v>
      </c>
      <c r="O110" s="31"/>
      <c r="P110" s="31"/>
      <c r="Q110" s="31"/>
      <c r="R110" s="31"/>
      <c r="S110" s="7"/>
      <c r="T110" s="138"/>
      <c r="U110" s="138"/>
    </row>
    <row r="111" spans="10:21" ht="15">
      <c r="J111" s="8" t="s">
        <v>21</v>
      </c>
      <c r="K111" s="57" t="s">
        <v>22</v>
      </c>
      <c r="L111" s="10">
        <v>5</v>
      </c>
      <c r="M111" s="9">
        <f>$N$100</f>
        <v>1.8819166551398436</v>
      </c>
      <c r="N111" s="30" t="s">
        <v>25</v>
      </c>
      <c r="O111" s="31"/>
      <c r="P111" s="31"/>
      <c r="Q111" s="31"/>
      <c r="R111" s="31"/>
      <c r="S111" s="7"/>
      <c r="T111" s="32"/>
      <c r="U111" s="32"/>
    </row>
    <row r="112" spans="10:21" ht="15">
      <c r="J112" s="8" t="s">
        <v>3</v>
      </c>
      <c r="K112" s="57" t="s">
        <v>22</v>
      </c>
      <c r="L112" s="51">
        <v>5</v>
      </c>
      <c r="M112" s="9">
        <f>R100</f>
        <v>2.062959868717692</v>
      </c>
      <c r="N112" s="30" t="s">
        <v>57</v>
      </c>
      <c r="O112" s="31"/>
      <c r="P112" s="31"/>
      <c r="Q112" s="31"/>
      <c r="R112" s="31"/>
      <c r="S112" s="7"/>
      <c r="T112" s="32"/>
      <c r="U112" s="32"/>
    </row>
    <row r="113" spans="10:21" ht="15">
      <c r="J113" s="8" t="s">
        <v>4</v>
      </c>
      <c r="K113" s="57" t="s">
        <v>22</v>
      </c>
      <c r="L113" s="10">
        <f>($U$10-$C$3)/365</f>
        <v>2.0383561643835617</v>
      </c>
      <c r="M113" s="9">
        <f>$U$97</f>
        <v>1.7654094041332122</v>
      </c>
      <c r="N113" s="30" t="s">
        <v>23</v>
      </c>
      <c r="O113" s="31"/>
      <c r="P113" s="31"/>
      <c r="Q113" s="31"/>
      <c r="R113" s="31"/>
      <c r="S113" s="7"/>
      <c r="T113" s="32"/>
      <c r="U113" s="32"/>
    </row>
    <row r="114" spans="10:21" ht="15">
      <c r="J114" s="8" t="s">
        <v>5</v>
      </c>
      <c r="K114" s="169" t="s">
        <v>22</v>
      </c>
      <c r="L114" s="29">
        <f>($V$10-$C$3)/365</f>
        <v>1.1232876712328768</v>
      </c>
      <c r="M114" s="12" t="e">
        <f>$V$97</f>
        <v>#DIV/0!</v>
      </c>
      <c r="N114" s="30" t="s">
        <v>35</v>
      </c>
      <c r="O114" s="31"/>
      <c r="P114" s="31"/>
      <c r="Q114" s="31"/>
      <c r="R114" s="31"/>
      <c r="S114" s="7"/>
      <c r="T114" s="32"/>
      <c r="U114" s="32"/>
    </row>
    <row r="115" spans="10:21" ht="15">
      <c r="J115" s="8" t="s">
        <v>6</v>
      </c>
      <c r="K115" s="58" t="s">
        <v>24</v>
      </c>
      <c r="L115" s="10">
        <f>($X$10-$C$3)/365</f>
        <v>4.534246575342466</v>
      </c>
      <c r="M115" s="9">
        <f>$X$97</f>
        <v>2.499089143468069</v>
      </c>
      <c r="N115" s="30" t="s">
        <v>34</v>
      </c>
      <c r="O115" s="31"/>
      <c r="P115" s="31"/>
      <c r="Q115" s="31"/>
      <c r="R115" s="31"/>
      <c r="S115" s="7"/>
      <c r="T115" s="32"/>
      <c r="U115" s="32"/>
    </row>
    <row r="116" spans="1:21" ht="15">
      <c r="A116" s="38"/>
      <c r="B116" s="39"/>
      <c r="C116" s="39"/>
      <c r="D116" s="39"/>
      <c r="E116" s="40"/>
      <c r="F116" s="40"/>
      <c r="G116" s="40"/>
      <c r="H116" s="40"/>
      <c r="I116" s="40"/>
      <c r="J116" s="8" t="s">
        <v>7</v>
      </c>
      <c r="K116" s="57" t="s">
        <v>24</v>
      </c>
      <c r="L116" s="10">
        <f>($AA$10-$C$3)/365</f>
        <v>4.994520547945205</v>
      </c>
      <c r="M116" s="9">
        <f>AA97</f>
        <v>2.4919752485600006</v>
      </c>
      <c r="N116" s="31" t="s">
        <v>56</v>
      </c>
      <c r="O116" s="31"/>
      <c r="P116" s="31"/>
      <c r="Q116" s="31"/>
      <c r="R116" s="31"/>
      <c r="S116" s="7"/>
      <c r="T116" s="32"/>
      <c r="U116" s="32"/>
    </row>
    <row r="117" spans="1:21" ht="15">
      <c r="A117" s="41"/>
      <c r="B117" s="42"/>
      <c r="C117" s="43"/>
      <c r="D117" s="44"/>
      <c r="E117" s="45"/>
      <c r="F117" s="40"/>
      <c r="G117" s="40"/>
      <c r="H117" s="40"/>
      <c r="I117" s="40"/>
      <c r="J117" s="11" t="s">
        <v>27</v>
      </c>
      <c r="K117" s="57" t="s">
        <v>29</v>
      </c>
      <c r="L117" s="36">
        <f>($AK$10-$C$3)/365</f>
        <v>3.4246575342465753</v>
      </c>
      <c r="M117" s="9">
        <f>$AK$97</f>
        <v>1.563912902846918</v>
      </c>
      <c r="N117" s="6" t="s">
        <v>53</v>
      </c>
      <c r="O117" s="6"/>
      <c r="P117" s="6"/>
      <c r="Q117" s="6"/>
      <c r="R117" s="6"/>
      <c r="S117" s="19"/>
      <c r="T117" s="32"/>
      <c r="U117" s="32"/>
    </row>
    <row r="118" spans="1:21" ht="15">
      <c r="A118" s="32"/>
      <c r="B118" s="17"/>
      <c r="C118" s="46"/>
      <c r="D118" s="47"/>
      <c r="E118" s="48"/>
      <c r="F118" s="48"/>
      <c r="G118" s="48"/>
      <c r="H118" s="48"/>
      <c r="I118" s="48"/>
      <c r="J118" s="35" t="s">
        <v>28</v>
      </c>
      <c r="K118" s="59" t="s">
        <v>22</v>
      </c>
      <c r="L118" s="36">
        <f>($AM$10-$C$3)/365</f>
        <v>4.457534246575342</v>
      </c>
      <c r="M118" s="9">
        <f>$AM$97</f>
        <v>2.108588452973591</v>
      </c>
      <c r="N118" s="37" t="s">
        <v>32</v>
      </c>
      <c r="O118" s="15"/>
      <c r="P118" s="15"/>
      <c r="Q118" s="15"/>
      <c r="R118" s="15"/>
      <c r="S118" s="16"/>
      <c r="T118" s="13"/>
      <c r="U118" s="13"/>
    </row>
    <row r="119" spans="1:21" ht="15">
      <c r="A119" s="32"/>
      <c r="B119" s="17"/>
      <c r="C119" s="46"/>
      <c r="D119" s="47"/>
      <c r="E119" s="49"/>
      <c r="F119" s="48"/>
      <c r="G119" s="48"/>
      <c r="H119" s="48"/>
      <c r="I119" s="48"/>
      <c r="T119" s="13"/>
      <c r="U119" s="13"/>
    </row>
    <row r="120" spans="1:13" ht="15">
      <c r="A120" s="32"/>
      <c r="B120" s="17"/>
      <c r="C120" s="46"/>
      <c r="D120" s="47"/>
      <c r="E120" s="48"/>
      <c r="F120" s="48"/>
      <c r="G120" s="48"/>
      <c r="H120" s="48"/>
      <c r="I120" s="48"/>
      <c r="J120" s="32"/>
      <c r="K120" s="32"/>
      <c r="L120" s="32"/>
      <c r="M120" s="32"/>
    </row>
    <row r="121" spans="1:9" ht="15">
      <c r="A121" s="32"/>
      <c r="B121" s="17"/>
      <c r="C121" s="46"/>
      <c r="D121" s="47"/>
      <c r="E121" s="48"/>
      <c r="F121" s="48"/>
      <c r="G121" s="48"/>
      <c r="H121" s="48"/>
      <c r="I121" s="48"/>
    </row>
    <row r="122" spans="1:9" ht="15">
      <c r="A122" s="32"/>
      <c r="B122" s="17"/>
      <c r="C122" s="46"/>
      <c r="D122" s="47"/>
      <c r="E122" s="48"/>
      <c r="F122" s="48"/>
      <c r="G122" s="48"/>
      <c r="H122" s="48"/>
      <c r="I122" s="48"/>
    </row>
    <row r="123" spans="1:9" ht="15">
      <c r="A123" s="32"/>
      <c r="B123" s="17"/>
      <c r="C123" s="46"/>
      <c r="D123" s="47"/>
      <c r="E123" s="48"/>
      <c r="F123" s="48"/>
      <c r="G123" s="48"/>
      <c r="H123" s="48"/>
      <c r="I123" s="48"/>
    </row>
    <row r="124" spans="1:9" ht="15">
      <c r="A124" s="32"/>
      <c r="B124" s="17"/>
      <c r="C124" s="46"/>
      <c r="D124" s="47"/>
      <c r="E124" s="48"/>
      <c r="F124" s="48"/>
      <c r="G124" s="48"/>
      <c r="H124" s="48"/>
      <c r="I124" s="48"/>
    </row>
    <row r="125" spans="1:9" ht="17.25" customHeight="1">
      <c r="A125" s="32"/>
      <c r="B125" s="17"/>
      <c r="C125" s="46"/>
      <c r="D125" s="47"/>
      <c r="E125" s="48"/>
      <c r="F125" s="48"/>
      <c r="G125" s="48"/>
      <c r="H125" s="48"/>
      <c r="I125" s="48"/>
    </row>
    <row r="126" spans="1:9" ht="15">
      <c r="A126" s="32"/>
      <c r="B126" s="17"/>
      <c r="C126" s="46"/>
      <c r="D126" s="47"/>
      <c r="E126" s="48"/>
      <c r="F126" s="48"/>
      <c r="G126" s="48"/>
      <c r="H126" s="48"/>
      <c r="I126" s="48"/>
    </row>
    <row r="127" spans="1:9" ht="15">
      <c r="A127" s="32"/>
      <c r="B127" s="50"/>
      <c r="C127" s="46"/>
      <c r="D127" s="47"/>
      <c r="E127" s="48"/>
      <c r="F127" s="48"/>
      <c r="G127" s="48"/>
      <c r="H127" s="48"/>
      <c r="I127" s="48"/>
    </row>
    <row r="128" spans="1:9" ht="15">
      <c r="A128" s="32"/>
      <c r="B128" s="50"/>
      <c r="C128" s="46"/>
      <c r="D128" s="47"/>
      <c r="E128" s="48"/>
      <c r="F128" s="48"/>
      <c r="G128" s="48"/>
      <c r="H128" s="48"/>
      <c r="I128" s="48"/>
    </row>
    <row r="129" spans="1:9" ht="17.25" customHeight="1">
      <c r="A129" s="32"/>
      <c r="B129" s="50"/>
      <c r="C129" s="46"/>
      <c r="D129" s="47"/>
      <c r="E129" s="48"/>
      <c r="F129" s="48"/>
      <c r="G129" s="48"/>
      <c r="H129" s="48"/>
      <c r="I129" s="48"/>
    </row>
    <row r="130" spans="1:9" ht="17.25" customHeight="1">
      <c r="A130" s="32"/>
      <c r="B130" s="50"/>
      <c r="C130" s="46"/>
      <c r="D130" s="47"/>
      <c r="E130" s="48"/>
      <c r="F130" s="48"/>
      <c r="G130" s="48"/>
      <c r="H130" s="48"/>
      <c r="I130" s="48"/>
    </row>
    <row r="131" spans="1:9" ht="15">
      <c r="A131" s="32"/>
      <c r="B131" s="17"/>
      <c r="C131" s="46"/>
      <c r="D131" s="47"/>
      <c r="E131" s="48"/>
      <c r="F131" s="48"/>
      <c r="G131" s="48"/>
      <c r="H131" s="48"/>
      <c r="I131" s="48"/>
    </row>
    <row r="132" spans="1:9" ht="15">
      <c r="A132" s="32"/>
      <c r="B132" s="17"/>
      <c r="C132" s="46"/>
      <c r="D132" s="47"/>
      <c r="E132" s="48"/>
      <c r="F132" s="48"/>
      <c r="G132" s="48"/>
      <c r="H132" s="48"/>
      <c r="I132" s="48"/>
    </row>
    <row r="133" spans="1:9" ht="15">
      <c r="A133" s="32"/>
      <c r="B133" s="32"/>
      <c r="C133" s="32"/>
      <c r="D133" s="32"/>
      <c r="E133" s="32"/>
      <c r="F133" s="32"/>
      <c r="G133" s="32"/>
      <c r="H133" s="32"/>
      <c r="I133" s="32"/>
    </row>
    <row r="134" spans="1:9" ht="15">
      <c r="A134" s="38"/>
      <c r="B134" s="39"/>
      <c r="C134" s="39"/>
      <c r="D134" s="39"/>
      <c r="E134" s="40"/>
      <c r="F134" s="40"/>
      <c r="G134" s="40"/>
      <c r="H134" s="40"/>
      <c r="I134" s="40"/>
    </row>
    <row r="135" spans="1:9" ht="15">
      <c r="A135" s="41"/>
      <c r="B135" s="42"/>
      <c r="C135" s="43"/>
      <c r="D135" s="44"/>
      <c r="E135" s="45"/>
      <c r="F135" s="40"/>
      <c r="G135" s="40"/>
      <c r="H135" s="40"/>
      <c r="I135" s="40"/>
    </row>
    <row r="136" spans="1:9" ht="15">
      <c r="A136" s="32"/>
      <c r="B136" s="17"/>
      <c r="C136" s="46"/>
      <c r="D136" s="47"/>
      <c r="E136" s="48"/>
      <c r="F136" s="48"/>
      <c r="G136" s="48"/>
      <c r="H136" s="48"/>
      <c r="I136" s="48"/>
    </row>
    <row r="137" spans="1:19" ht="15">
      <c r="A137" s="32"/>
      <c r="B137" s="17"/>
      <c r="C137" s="46"/>
      <c r="D137" s="47"/>
      <c r="E137" s="48"/>
      <c r="F137" s="48"/>
      <c r="G137" s="48"/>
      <c r="H137" s="48"/>
      <c r="I137" s="48"/>
      <c r="J137" s="32"/>
      <c r="K137" s="17"/>
      <c r="L137" s="46"/>
      <c r="M137" s="47"/>
      <c r="N137" s="32"/>
      <c r="O137" s="32"/>
      <c r="P137" s="32"/>
      <c r="Q137" s="32"/>
      <c r="R137" s="32"/>
      <c r="S137" s="32"/>
    </row>
    <row r="138" spans="1:9" ht="15">
      <c r="A138" s="32"/>
      <c r="B138" s="17"/>
      <c r="C138" s="46"/>
      <c r="D138" s="47"/>
      <c r="E138" s="49"/>
      <c r="F138" s="48"/>
      <c r="G138" s="48"/>
      <c r="H138" s="48"/>
      <c r="I138" s="48"/>
    </row>
    <row r="139" spans="1:9" ht="15">
      <c r="A139" s="32"/>
      <c r="B139" s="17"/>
      <c r="C139" s="46"/>
      <c r="D139" s="47"/>
      <c r="E139" s="48"/>
      <c r="F139" s="48"/>
      <c r="G139" s="48"/>
      <c r="H139" s="48"/>
      <c r="I139" s="48"/>
    </row>
    <row r="140" spans="1:9" ht="15">
      <c r="A140" s="32"/>
      <c r="B140" s="17"/>
      <c r="C140" s="46"/>
      <c r="D140" s="47"/>
      <c r="E140" s="48"/>
      <c r="F140" s="48"/>
      <c r="G140" s="48"/>
      <c r="H140" s="48"/>
      <c r="I140" s="48"/>
    </row>
    <row r="141" spans="1:9" ht="15">
      <c r="A141" s="32"/>
      <c r="B141" s="17"/>
      <c r="C141" s="46"/>
      <c r="D141" s="47"/>
      <c r="E141" s="48"/>
      <c r="F141" s="48"/>
      <c r="G141" s="48"/>
      <c r="H141" s="48"/>
      <c r="I141" s="48"/>
    </row>
    <row r="142" spans="1:9" ht="15">
      <c r="A142" s="32"/>
      <c r="B142" s="17"/>
      <c r="C142" s="46"/>
      <c r="D142" s="47"/>
      <c r="E142" s="48"/>
      <c r="F142" s="48"/>
      <c r="G142" s="48"/>
      <c r="H142" s="48"/>
      <c r="I142" s="48"/>
    </row>
    <row r="143" spans="1:9" ht="15">
      <c r="A143" s="32"/>
      <c r="B143" s="17"/>
      <c r="C143" s="46"/>
      <c r="D143" s="47"/>
      <c r="E143" s="48"/>
      <c r="F143" s="48"/>
      <c r="G143" s="48"/>
      <c r="H143" s="48"/>
      <c r="I143" s="48"/>
    </row>
    <row r="144" spans="1:9" ht="15">
      <c r="A144" s="32"/>
      <c r="B144" s="50"/>
      <c r="C144" s="46"/>
      <c r="D144" s="47"/>
      <c r="E144" s="48"/>
      <c r="F144" s="48"/>
      <c r="G144" s="48"/>
      <c r="H144" s="48"/>
      <c r="I144" s="48"/>
    </row>
    <row r="145" spans="1:9" ht="15">
      <c r="A145" s="32"/>
      <c r="B145" s="50"/>
      <c r="C145" s="46"/>
      <c r="D145" s="47"/>
      <c r="E145" s="48"/>
      <c r="F145" s="48"/>
      <c r="G145" s="48"/>
      <c r="H145" s="48"/>
      <c r="I145" s="48"/>
    </row>
    <row r="146" spans="1:9" ht="15">
      <c r="A146" s="32"/>
      <c r="B146" s="17"/>
      <c r="C146" s="46"/>
      <c r="D146" s="47"/>
      <c r="E146" s="48"/>
      <c r="F146" s="48"/>
      <c r="G146" s="48"/>
      <c r="H146" s="48"/>
      <c r="I146" s="48"/>
    </row>
  </sheetData>
  <sheetProtection/>
  <mergeCells count="13">
    <mergeCell ref="B5:H5"/>
    <mergeCell ref="K5:AM5"/>
    <mergeCell ref="B7:H7"/>
    <mergeCell ref="B8:H8"/>
    <mergeCell ref="K7:AM7"/>
    <mergeCell ref="K8:AM8"/>
    <mergeCell ref="B36:H36"/>
    <mergeCell ref="K35:AM35"/>
    <mergeCell ref="K36:AM36"/>
    <mergeCell ref="B63:H63"/>
    <mergeCell ref="B66:H66"/>
    <mergeCell ref="K70:AM70"/>
    <mergeCell ref="B35:H35"/>
  </mergeCells>
  <printOptions/>
  <pageMargins left="0.2362204724409449" right="0.1968503937007874" top="0.2755905511811024" bottom="0.1968503937007874" header="0.31496062992125984" footer="0.1968503937007874"/>
  <pageSetup fitToHeight="2" fitToWidth="1" horizontalDpi="600" verticalDpi="600" orientation="portrait" paperSize="8" scale="37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Groot</dc:creator>
  <cp:keywords/>
  <dc:description/>
  <cp:lastModifiedBy>John Groot</cp:lastModifiedBy>
  <cp:lastPrinted>2012-10-28T22:16:22Z</cp:lastPrinted>
  <dcterms:created xsi:type="dcterms:W3CDTF">2011-03-03T03:28:17Z</dcterms:created>
  <dcterms:modified xsi:type="dcterms:W3CDTF">2012-10-29T02:06:52Z</dcterms:modified>
  <cp:category/>
  <cp:version/>
  <cp:contentType/>
  <cp:contentStatus/>
</cp:coreProperties>
</file>