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16" windowWidth="9435" windowHeight="11970" activeTab="0"/>
  </bookViews>
  <sheets>
    <sheet name="January 2013" sheetId="1" r:id="rId1"/>
  </sheets>
  <definedNames>
    <definedName name="_xlnm.Print_Area" localSheetId="0">'January 2013'!$A$8:$AN$152</definedName>
  </definedNames>
  <calcPr fullCalcOnLoad="1"/>
</workbook>
</file>

<file path=xl/sharedStrings.xml><?xml version="1.0" encoding="utf-8"?>
<sst xmlns="http://schemas.openxmlformats.org/spreadsheetml/2006/main" count="122" uniqueCount="59">
  <si>
    <t>NZGS</t>
  </si>
  <si>
    <t>AIA</t>
  </si>
  <si>
    <t>Genesis</t>
  </si>
  <si>
    <t>MRP</t>
  </si>
  <si>
    <t>Vector</t>
  </si>
  <si>
    <t>WIAL</t>
  </si>
  <si>
    <t>Contact</t>
  </si>
  <si>
    <t>Powerco</t>
  </si>
  <si>
    <t>Transpower</t>
  </si>
  <si>
    <t>Telecom</t>
  </si>
  <si>
    <t>Telstra</t>
  </si>
  <si>
    <t>Debt Premium</t>
  </si>
  <si>
    <t>Average</t>
  </si>
  <si>
    <t>Issuer</t>
  </si>
  <si>
    <t>Credit Rating</t>
  </si>
  <si>
    <t>Term to Maturity</t>
  </si>
  <si>
    <t xml:space="preserve">  Issuers bond(s) analysed</t>
  </si>
  <si>
    <t>AA-</t>
  </si>
  <si>
    <t>A</t>
  </si>
  <si>
    <t>AIAL</t>
  </si>
  <si>
    <t>A-</t>
  </si>
  <si>
    <t>Genesis Energy</t>
  </si>
  <si>
    <t>BBB+</t>
  </si>
  <si>
    <t>7.8% maturing 15/10/2014.</t>
  </si>
  <si>
    <t>BBB</t>
  </si>
  <si>
    <t>Fonterra</t>
  </si>
  <si>
    <t>Meridian</t>
  </si>
  <si>
    <t>A+</t>
  </si>
  <si>
    <t>7.515% maturing 11/07/2017.</t>
  </si>
  <si>
    <t>7.55% maturing 16/03/2017.</t>
  </si>
  <si>
    <t>5 years</t>
  </si>
  <si>
    <t>7.855% maturing 13/04/2017.</t>
  </si>
  <si>
    <t>Annualised bid yield to maturity for each business day</t>
  </si>
  <si>
    <t>Annualisation reflects six monthly payment of interest</t>
  </si>
  <si>
    <t>Raw data from Bloomberg on bid yield to maturity for New Zealand government bonds</t>
  </si>
  <si>
    <t>Un-weighted arithmetic average of the daily annualised bid yields to maturity</t>
  </si>
  <si>
    <t>Calculation of the interpolated risk-free rate</t>
  </si>
  <si>
    <t>Calculation of the interpolated bid to bid spread between corporate bonds and New Zealand government bonds</t>
  </si>
  <si>
    <t>Calculation of the risk-free rate</t>
  </si>
  <si>
    <t>Calculation of the debt premium</t>
  </si>
  <si>
    <t>Un-weighted arithmetic average of the daily spreads</t>
  </si>
  <si>
    <t>Summary of data used to estimate 5 year debt premium</t>
  </si>
  <si>
    <t>Interpolated debt premium (5 years)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</si>
  <si>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Cells are left blank where there is insufficient data to linearly interpolate the debt premium.</t>
    </r>
  </si>
  <si>
    <t>In this case, the yield on the bond with the closest match to the required term to maturity is used when estimating the debt premium.</t>
  </si>
  <si>
    <t>The risk-free rate is:</t>
  </si>
  <si>
    <t>WACCs are estimated as at</t>
  </si>
  <si>
    <t>Raw data from Bloomberg on bid yield to maturity for vanilla NZ$ denominated corporate bonds</t>
  </si>
  <si>
    <t>7.55% maturing 12/10/2016; 8.21% maturing 11/02/2020.</t>
  </si>
  <si>
    <t>6.595% maturing 15/02/2017; 7.19% maturing 12/11/2019.</t>
  </si>
  <si>
    <t>7.04% maturing 22/03/2016; 5.25% maturing 25/10/2019.</t>
  </si>
  <si>
    <t>7.5% maturing 15/11/2013.</t>
  </si>
  <si>
    <t>6.83% maturing 4/03/2016.</t>
  </si>
  <si>
    <t>Calculation of risk-free rate and debt premiums for the January 2013 WACC determination</t>
  </si>
  <si>
    <t>CIAL</t>
  </si>
  <si>
    <t>5.47% maturing 17/10/2017; 4.73% maturing 13/12/2019.</t>
  </si>
  <si>
    <t>7.185% maturing 15/09/2016; 5.205% maturing 1/11/2019.</t>
  </si>
  <si>
    <t>6.74% maturing 28/09/2017; 6.31% maturing 20/12/2018.</t>
  </si>
  <si>
    <t>5.15% maturing 6/12/2019.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</si>
</sst>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mmm\-yyyy"/>
    <numFmt numFmtId="171" formatCode="[$-1409]dddd\,\ d\ mmmm\ yyyy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2" fontId="0" fillId="0" borderId="10" xfId="75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75" applyNumberFormat="1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/>
    </xf>
    <xf numFmtId="166" fontId="47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5" fillId="0" borderId="0" xfId="0" applyFont="1" applyAlignment="1">
      <alignment horizontal="right"/>
    </xf>
    <xf numFmtId="0" fontId="45" fillId="0" borderId="12" xfId="0" applyFont="1" applyBorder="1" applyAlignment="1">
      <alignment horizontal="left" vertical="center"/>
    </xf>
    <xf numFmtId="164" fontId="0" fillId="0" borderId="0" xfId="43" applyFont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indent="1"/>
    </xf>
    <xf numFmtId="166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47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166" fontId="0" fillId="0" borderId="11" xfId="0" applyNumberFormat="1" applyBorder="1" applyAlignment="1">
      <alignment horizontal="center"/>
    </xf>
    <xf numFmtId="10" fontId="0" fillId="0" borderId="15" xfId="0" applyNumberForma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center"/>
    </xf>
    <xf numFmtId="2" fontId="0" fillId="0" borderId="0" xfId="75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2" fontId="47" fillId="0" borderId="0" xfId="0" applyNumberFormat="1" applyFon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left"/>
    </xf>
    <xf numFmtId="2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2" fontId="48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65" fontId="0" fillId="34" borderId="0" xfId="0" applyNumberFormat="1" applyFill="1" applyBorder="1" applyAlignment="1">
      <alignment/>
    </xf>
    <xf numFmtId="165" fontId="0" fillId="34" borderId="15" xfId="0" applyNumberFormat="1" applyFill="1" applyBorder="1" applyAlignment="1">
      <alignment/>
    </xf>
    <xf numFmtId="165" fontId="0" fillId="34" borderId="16" xfId="0" applyNumberFormat="1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165" fontId="0" fillId="34" borderId="21" xfId="0" applyNumberFormat="1" applyFill="1" applyBorder="1" applyAlignment="1">
      <alignment/>
    </xf>
    <xf numFmtId="165" fontId="0" fillId="34" borderId="22" xfId="0" applyNumberFormat="1" applyFill="1" applyBorder="1" applyAlignment="1">
      <alignment/>
    </xf>
    <xf numFmtId="0" fontId="0" fillId="0" borderId="23" xfId="0" applyFill="1" applyBorder="1" applyAlignment="1">
      <alignment horizontal="right"/>
    </xf>
    <xf numFmtId="14" fontId="0" fillId="0" borderId="24" xfId="0" applyNumberFormat="1" applyBorder="1" applyAlignment="1">
      <alignment/>
    </xf>
    <xf numFmtId="165" fontId="0" fillId="34" borderId="24" xfId="0" applyNumberFormat="1" applyFill="1" applyBorder="1" applyAlignment="1">
      <alignment/>
    </xf>
    <xf numFmtId="165" fontId="0" fillId="34" borderId="17" xfId="0" applyNumberFormat="1" applyFill="1" applyBorder="1" applyAlignment="1">
      <alignment/>
    </xf>
    <xf numFmtId="14" fontId="0" fillId="0" borderId="22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6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14" xfId="0" applyNumberFormat="1" applyBorder="1" applyAlignment="1">
      <alignment/>
    </xf>
    <xf numFmtId="14" fontId="0" fillId="0" borderId="19" xfId="0" applyNumberFormat="1" applyFill="1" applyBorder="1" applyAlignment="1">
      <alignment horizontal="right"/>
    </xf>
    <xf numFmtId="14" fontId="0" fillId="0" borderId="15" xfId="0" applyNumberFormat="1" applyBorder="1" applyAlignment="1">
      <alignment/>
    </xf>
    <xf numFmtId="14" fontId="0" fillId="0" borderId="15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24" xfId="0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7" xfId="0" applyNumberFormat="1" applyBorder="1" applyAlignment="1">
      <alignment/>
    </xf>
    <xf numFmtId="2" fontId="47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wrapText="1"/>
    </xf>
    <xf numFmtId="165" fontId="0" fillId="0" borderId="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45" fillId="0" borderId="0" xfId="0" applyNumberFormat="1" applyFont="1" applyBorder="1" applyAlignment="1">
      <alignment/>
    </xf>
    <xf numFmtId="14" fontId="0" fillId="0" borderId="0" xfId="0" applyNumberFormat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5" fontId="0" fillId="14" borderId="21" xfId="0" applyNumberFormat="1" applyFill="1" applyBorder="1" applyAlignment="1">
      <alignment/>
    </xf>
    <xf numFmtId="165" fontId="0" fillId="14" borderId="0" xfId="0" applyNumberFormat="1" applyFill="1" applyBorder="1" applyAlignment="1">
      <alignment/>
    </xf>
    <xf numFmtId="165" fontId="0" fillId="14" borderId="14" xfId="0" applyNumberFormat="1" applyFill="1" applyBorder="1" applyAlignment="1">
      <alignment/>
    </xf>
    <xf numFmtId="165" fontId="0" fillId="14" borderId="22" xfId="0" applyNumberFormat="1" applyFill="1" applyBorder="1" applyAlignment="1">
      <alignment/>
    </xf>
    <xf numFmtId="165" fontId="0" fillId="14" borderId="15" xfId="0" applyNumberFormat="1" applyFill="1" applyBorder="1" applyAlignment="1">
      <alignment/>
    </xf>
    <xf numFmtId="165" fontId="0" fillId="14" borderId="16" xfId="0" applyNumberFormat="1" applyFill="1" applyBorder="1" applyAlignment="1">
      <alignment/>
    </xf>
    <xf numFmtId="0" fontId="0" fillId="0" borderId="23" xfId="0" applyBorder="1" applyAlignment="1">
      <alignment horizontal="right"/>
    </xf>
    <xf numFmtId="165" fontId="0" fillId="14" borderId="24" xfId="0" applyNumberFormat="1" applyFill="1" applyBorder="1" applyAlignment="1">
      <alignment/>
    </xf>
    <xf numFmtId="165" fontId="0" fillId="14" borderId="17" xfId="0" applyNumberFormat="1" applyFill="1" applyBorder="1" applyAlignment="1">
      <alignment/>
    </xf>
    <xf numFmtId="0" fontId="45" fillId="0" borderId="0" xfId="0" applyFont="1" applyBorder="1" applyAlignment="1">
      <alignment horizontal="center"/>
    </xf>
    <xf numFmtId="14" fontId="45" fillId="0" borderId="0" xfId="0" applyNumberFormat="1" applyFont="1" applyBorder="1" applyAlignment="1">
      <alignment horizontal="center" wrapText="1"/>
    </xf>
    <xf numFmtId="165" fontId="45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2" fontId="45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3" xfId="0" applyNumberFormat="1" applyBorder="1" applyAlignment="1">
      <alignment horizontal="right"/>
    </xf>
    <xf numFmtId="0" fontId="0" fillId="33" borderId="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49" fillId="0" borderId="0" xfId="0" applyFont="1" applyAlignment="1">
      <alignment/>
    </xf>
    <xf numFmtId="0" fontId="0" fillId="0" borderId="14" xfId="0" applyFill="1" applyBorder="1" applyAlignment="1">
      <alignment/>
    </xf>
    <xf numFmtId="14" fontId="25" fillId="0" borderId="0" xfId="68" applyNumberFormat="1" applyFont="1">
      <alignment/>
      <protection/>
    </xf>
    <xf numFmtId="1" fontId="0" fillId="34" borderId="15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165" fontId="0" fillId="14" borderId="23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7" xfId="0" applyNumberFormat="1" applyBorder="1" applyAlignment="1">
      <alignment horizontal="right"/>
    </xf>
    <xf numFmtId="0" fontId="0" fillId="0" borderId="12" xfId="0" applyFill="1" applyBorder="1" applyAlignment="1">
      <alignment horizontal="left" vertical="center"/>
    </xf>
    <xf numFmtId="2" fontId="0" fillId="33" borderId="12" xfId="0" applyNumberFormat="1" applyFill="1" applyBorder="1" applyAlignment="1">
      <alignment horizontal="left"/>
    </xf>
    <xf numFmtId="165" fontId="0" fillId="14" borderId="18" xfId="0" applyNumberFormat="1" applyFill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166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2" fontId="0" fillId="0" borderId="0" xfId="75" applyNumberFormat="1" applyFont="1" applyBorder="1" applyAlignment="1">
      <alignment horizontal="center"/>
    </xf>
    <xf numFmtId="166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left"/>
    </xf>
    <xf numFmtId="2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 horizontal="center"/>
    </xf>
    <xf numFmtId="10" fontId="0" fillId="0" borderId="0" xfId="0" applyNumberForma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166" fontId="47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left"/>
    </xf>
    <xf numFmtId="2" fontId="48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4" fontId="48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165" fontId="45" fillId="35" borderId="11" xfId="0" applyNumberFormat="1" applyFont="1" applyFill="1" applyBorder="1" applyAlignment="1">
      <alignment/>
    </xf>
    <xf numFmtId="165" fontId="45" fillId="0" borderId="12" xfId="0" applyNumberFormat="1" applyFont="1" applyFill="1" applyBorder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/>
    </xf>
    <xf numFmtId="165" fontId="45" fillId="33" borderId="12" xfId="0" applyNumberFormat="1" applyFont="1" applyFill="1" applyBorder="1" applyAlignment="1">
      <alignment/>
    </xf>
    <xf numFmtId="165" fontId="45" fillId="35" borderId="12" xfId="0" applyNumberFormat="1" applyFont="1" applyFill="1" applyBorder="1" applyAlignment="1">
      <alignment/>
    </xf>
    <xf numFmtId="165" fontId="45" fillId="0" borderId="1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33" borderId="0" xfId="0" applyFont="1" applyFill="1" applyBorder="1" applyAlignment="1">
      <alignment/>
    </xf>
    <xf numFmtId="14" fontId="48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165" fontId="45" fillId="0" borderId="11" xfId="0" applyNumberFormat="1" applyFont="1" applyBorder="1" applyAlignment="1">
      <alignment horizontal="center"/>
    </xf>
    <xf numFmtId="165" fontId="45" fillId="0" borderId="12" xfId="0" applyNumberFormat="1" applyFont="1" applyBorder="1" applyAlignment="1">
      <alignment horizontal="center"/>
    </xf>
    <xf numFmtId="165" fontId="45" fillId="0" borderId="13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2" fontId="47" fillId="0" borderId="22" xfId="0" applyNumberFormat="1" applyFont="1" applyBorder="1" applyAlignment="1">
      <alignment horizontal="center"/>
    </xf>
    <xf numFmtId="2" fontId="47" fillId="0" borderId="15" xfId="0" applyNumberFormat="1" applyFont="1" applyBorder="1" applyAlignment="1">
      <alignment horizontal="center"/>
    </xf>
    <xf numFmtId="2" fontId="47" fillId="0" borderId="16" xfId="0" applyNumberFormat="1" applyFont="1" applyBorder="1" applyAlignment="1">
      <alignment horizontal="center"/>
    </xf>
    <xf numFmtId="14" fontId="45" fillId="0" borderId="11" xfId="0" applyNumberFormat="1" applyFont="1" applyBorder="1" applyAlignment="1">
      <alignment horizontal="center" wrapText="1"/>
    </xf>
    <xf numFmtId="14" fontId="45" fillId="0" borderId="12" xfId="0" applyNumberFormat="1" applyFont="1" applyBorder="1" applyAlignment="1">
      <alignment horizontal="center" wrapText="1"/>
    </xf>
    <xf numFmtId="14" fontId="45" fillId="0" borderId="13" xfId="0" applyNumberFormat="1" applyFont="1" applyBorder="1" applyAlignment="1">
      <alignment horizontal="center" wrapText="1"/>
    </xf>
    <xf numFmtId="2" fontId="45" fillId="0" borderId="18" xfId="0" applyNumberFormat="1" applyFont="1" applyBorder="1" applyAlignment="1">
      <alignment horizontal="center"/>
    </xf>
    <xf numFmtId="2" fontId="45" fillId="0" borderId="19" xfId="0" applyNumberFormat="1" applyFont="1" applyBorder="1" applyAlignment="1">
      <alignment horizontal="center"/>
    </xf>
    <xf numFmtId="2" fontId="45" fillId="0" borderId="20" xfId="0" applyNumberFormat="1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45" fillId="35" borderId="12" xfId="0" applyNumberFormat="1" applyFont="1" applyFill="1" applyBorder="1" applyAlignment="1">
      <alignment/>
    </xf>
    <xf numFmtId="165" fontId="45" fillId="0" borderId="12" xfId="0" applyNumberFormat="1" applyFont="1" applyBorder="1" applyAlignment="1">
      <alignment/>
    </xf>
    <xf numFmtId="165" fontId="45" fillId="0" borderId="13" xfId="0" applyNumberFormat="1" applyFont="1" applyBorder="1" applyAlignment="1">
      <alignment/>
    </xf>
  </cellXfs>
  <cellStyles count="67">
    <cellStyle name="Normal" xfId="0"/>
    <cellStyle name="&#10;bidires=100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 - Style1" xfId="44"/>
    <cellStyle name="Comma [0]" xfId="45"/>
    <cellStyle name="Curren - Style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- Style3" xfId="60"/>
    <cellStyle name="Normal 10" xfId="61"/>
    <cellStyle name="Normal 11" xfId="62"/>
    <cellStyle name="Normal 12" xfId="63"/>
    <cellStyle name="Normal 13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Percent 2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5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  <col min="2" max="2" width="10.7109375" style="0" customWidth="1"/>
    <col min="3" max="3" width="11.00390625" style="0" customWidth="1"/>
    <col min="4" max="4" width="11.421875" style="0" customWidth="1"/>
    <col min="5" max="5" width="11.00390625" style="0" customWidth="1"/>
    <col min="6" max="6" width="11.421875" style="0" customWidth="1"/>
    <col min="7" max="8" width="11.8515625" style="0" customWidth="1"/>
    <col min="9" max="9" width="5.140625" style="0" customWidth="1"/>
    <col min="10" max="10" width="14.140625" style="0" customWidth="1"/>
    <col min="11" max="11" width="9.7109375" style="0" bestFit="1" customWidth="1"/>
    <col min="12" max="12" width="11.421875" style="0" customWidth="1"/>
    <col min="13" max="13" width="10.7109375" style="0" bestFit="1" customWidth="1"/>
    <col min="14" max="15" width="10.7109375" style="0" customWidth="1"/>
    <col min="16" max="17" width="10.7109375" style="0" bestFit="1" customWidth="1"/>
    <col min="18" max="20" width="10.7109375" style="0" customWidth="1"/>
    <col min="21" max="22" width="10.7109375" style="0" bestFit="1" customWidth="1"/>
    <col min="23" max="23" width="10.7109375" style="0" customWidth="1"/>
    <col min="24" max="24" width="12.8515625" style="0" customWidth="1"/>
    <col min="25" max="25" width="13.28125" style="0" customWidth="1"/>
    <col min="26" max="26" width="12.28125" style="0" customWidth="1"/>
    <col min="27" max="27" width="11.140625" style="0" customWidth="1"/>
    <col min="28" max="28" width="12.00390625" style="0" customWidth="1"/>
    <col min="29" max="29" width="12.7109375" style="0" customWidth="1"/>
    <col min="30" max="30" width="16.00390625" style="0" customWidth="1"/>
    <col min="31" max="31" width="13.140625" style="0" customWidth="1"/>
    <col min="32" max="32" width="16.00390625" style="0" customWidth="1"/>
    <col min="33" max="33" width="12.140625" style="0" customWidth="1"/>
    <col min="34" max="34" width="14.7109375" style="0" customWidth="1"/>
    <col min="35" max="36" width="13.57421875" style="0" customWidth="1"/>
    <col min="37" max="37" width="12.140625" style="0" customWidth="1"/>
    <col min="38" max="38" width="10.7109375" style="0" bestFit="1" customWidth="1"/>
    <col min="39" max="39" width="10.7109375" style="0" customWidth="1"/>
    <col min="40" max="40" width="10.7109375" style="0" bestFit="1" customWidth="1"/>
    <col min="41" max="41" width="10.7109375" style="0" customWidth="1"/>
    <col min="42" max="44" width="11.8515625" style="0" customWidth="1"/>
    <col min="45" max="45" width="11.57421875" style="0" customWidth="1"/>
    <col min="46" max="46" width="11.8515625" style="0" customWidth="1"/>
    <col min="47" max="47" width="11.140625" style="0" customWidth="1"/>
  </cols>
  <sheetData>
    <row r="1" ht="18.75">
      <c r="A1" s="151" t="s">
        <v>53</v>
      </c>
    </row>
    <row r="2" ht="7.5" customHeight="1"/>
    <row r="3" spans="1:3" ht="15">
      <c r="A3" t="s">
        <v>46</v>
      </c>
      <c r="C3" s="149">
        <v>41275</v>
      </c>
    </row>
    <row r="4" ht="6" customHeight="1"/>
    <row r="5" spans="2:47" ht="18.75">
      <c r="B5" s="209" t="s">
        <v>38</v>
      </c>
      <c r="C5" s="210"/>
      <c r="D5" s="210"/>
      <c r="E5" s="210"/>
      <c r="F5" s="210"/>
      <c r="G5" s="210"/>
      <c r="H5" s="211"/>
      <c r="K5" s="209" t="s">
        <v>39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1"/>
    </row>
    <row r="6" ht="7.5" customHeight="1"/>
    <row r="7" spans="1:47" ht="15">
      <c r="A7" s="102"/>
      <c r="B7" s="212" t="s">
        <v>34</v>
      </c>
      <c r="C7" s="213"/>
      <c r="D7" s="213"/>
      <c r="E7" s="213"/>
      <c r="F7" s="213"/>
      <c r="G7" s="213"/>
      <c r="H7" s="214"/>
      <c r="I7" s="134"/>
      <c r="K7" s="212" t="s">
        <v>47</v>
      </c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4"/>
    </row>
    <row r="8" spans="1:47" s="36" customFormat="1" ht="15">
      <c r="A8" s="152"/>
      <c r="B8" s="85" t="s">
        <v>0</v>
      </c>
      <c r="C8" s="89" t="s">
        <v>0</v>
      </c>
      <c r="D8" s="84" t="s">
        <v>0</v>
      </c>
      <c r="E8" s="89" t="s">
        <v>0</v>
      </c>
      <c r="F8" s="86" t="s">
        <v>0</v>
      </c>
      <c r="G8" s="86" t="s">
        <v>0</v>
      </c>
      <c r="H8" s="89" t="s">
        <v>0</v>
      </c>
      <c r="I8" s="79"/>
      <c r="K8" s="84" t="s">
        <v>1</v>
      </c>
      <c r="L8" s="84" t="s">
        <v>1</v>
      </c>
      <c r="M8" s="89" t="s">
        <v>1</v>
      </c>
      <c r="N8" s="89" t="s">
        <v>1</v>
      </c>
      <c r="O8" s="85" t="s">
        <v>1</v>
      </c>
      <c r="P8" s="89" t="s">
        <v>2</v>
      </c>
      <c r="Q8" s="85" t="s">
        <v>2</v>
      </c>
      <c r="R8" s="89" t="s">
        <v>2</v>
      </c>
      <c r="S8" s="89" t="s">
        <v>2</v>
      </c>
      <c r="T8" s="85" t="s">
        <v>2</v>
      </c>
      <c r="U8" s="89" t="s">
        <v>3</v>
      </c>
      <c r="V8" s="85" t="s">
        <v>3</v>
      </c>
      <c r="W8" s="89" t="s">
        <v>3</v>
      </c>
      <c r="X8" s="85" t="s">
        <v>4</v>
      </c>
      <c r="Y8" s="89" t="s">
        <v>5</v>
      </c>
      <c r="Z8" s="85" t="s">
        <v>6</v>
      </c>
      <c r="AA8" s="89" t="s">
        <v>6</v>
      </c>
      <c r="AB8" s="85" t="s">
        <v>7</v>
      </c>
      <c r="AC8" s="89" t="s">
        <v>7</v>
      </c>
      <c r="AD8" s="89" t="s">
        <v>7</v>
      </c>
      <c r="AE8" s="85" t="s">
        <v>7</v>
      </c>
      <c r="AF8" s="89" t="s">
        <v>8</v>
      </c>
      <c r="AG8" s="85" t="s">
        <v>8</v>
      </c>
      <c r="AH8" s="89" t="s">
        <v>8</v>
      </c>
      <c r="AI8" s="85" t="s">
        <v>9</v>
      </c>
      <c r="AJ8" s="89" t="s">
        <v>9</v>
      </c>
      <c r="AK8" s="89" t="s">
        <v>9</v>
      </c>
      <c r="AL8" s="89" t="s">
        <v>9</v>
      </c>
      <c r="AM8" s="85" t="s">
        <v>9</v>
      </c>
      <c r="AN8" s="89" t="s">
        <v>10</v>
      </c>
      <c r="AO8" s="89" t="s">
        <v>10</v>
      </c>
      <c r="AP8" s="98" t="s">
        <v>25</v>
      </c>
      <c r="AQ8" s="89" t="s">
        <v>25</v>
      </c>
      <c r="AR8" s="85" t="s">
        <v>25</v>
      </c>
      <c r="AS8" s="89" t="s">
        <v>26</v>
      </c>
      <c r="AT8" s="86" t="s">
        <v>26</v>
      </c>
      <c r="AU8" s="89" t="s">
        <v>54</v>
      </c>
    </row>
    <row r="9" spans="1:47" ht="15">
      <c r="A9" s="90"/>
      <c r="B9" s="99">
        <v>40862</v>
      </c>
      <c r="C9" s="94">
        <v>41379</v>
      </c>
      <c r="D9" s="93">
        <v>42109</v>
      </c>
      <c r="E9" s="94">
        <v>43084</v>
      </c>
      <c r="F9" s="95">
        <v>43539</v>
      </c>
      <c r="G9" s="95">
        <v>44331</v>
      </c>
      <c r="H9" s="158">
        <v>45031</v>
      </c>
      <c r="I9" s="96"/>
      <c r="K9" s="93">
        <v>42315</v>
      </c>
      <c r="L9" s="93">
        <v>42592</v>
      </c>
      <c r="M9" s="94">
        <v>42689</v>
      </c>
      <c r="N9" s="94">
        <v>43025</v>
      </c>
      <c r="O9" s="99">
        <v>43812</v>
      </c>
      <c r="P9" s="94">
        <v>41713</v>
      </c>
      <c r="Q9" s="99">
        <v>42444</v>
      </c>
      <c r="R9" s="94">
        <v>42628</v>
      </c>
      <c r="S9" s="94">
        <v>43770</v>
      </c>
      <c r="T9" s="99">
        <v>44005</v>
      </c>
      <c r="U9" s="94">
        <v>41409</v>
      </c>
      <c r="V9" s="99">
        <v>42655</v>
      </c>
      <c r="W9" s="94">
        <v>43872</v>
      </c>
      <c r="X9" s="99">
        <v>41927</v>
      </c>
      <c r="Y9" s="94">
        <v>41593</v>
      </c>
      <c r="Z9" s="99">
        <v>41774</v>
      </c>
      <c r="AA9" s="192">
        <v>42838</v>
      </c>
      <c r="AB9" s="99">
        <v>41362</v>
      </c>
      <c r="AC9" s="94">
        <v>42184</v>
      </c>
      <c r="AD9" s="94">
        <v>43006</v>
      </c>
      <c r="AE9" s="99">
        <v>43454</v>
      </c>
      <c r="AF9" s="94">
        <v>42781</v>
      </c>
      <c r="AG9" s="99">
        <v>43781</v>
      </c>
      <c r="AH9" s="94">
        <v>43992</v>
      </c>
      <c r="AI9" s="99">
        <v>41355</v>
      </c>
      <c r="AJ9" s="94">
        <v>42170</v>
      </c>
      <c r="AK9" s="94">
        <v>42170</v>
      </c>
      <c r="AL9" s="94">
        <v>42451</v>
      </c>
      <c r="AM9" s="99">
        <v>43763</v>
      </c>
      <c r="AN9" s="94">
        <v>41967</v>
      </c>
      <c r="AO9" s="94">
        <v>42927</v>
      </c>
      <c r="AP9" s="100">
        <v>41750</v>
      </c>
      <c r="AQ9" s="94">
        <v>42073</v>
      </c>
      <c r="AR9" s="99">
        <v>42433</v>
      </c>
      <c r="AS9" s="94">
        <v>42079</v>
      </c>
      <c r="AT9" s="94">
        <v>42810</v>
      </c>
      <c r="AU9" s="94">
        <v>43805</v>
      </c>
    </row>
    <row r="10" spans="1:47" ht="15">
      <c r="A10" s="1">
        <v>41246</v>
      </c>
      <c r="B10" s="87"/>
      <c r="C10" s="87">
        <v>2.51</v>
      </c>
      <c r="D10" s="87">
        <v>2.49</v>
      </c>
      <c r="E10" s="87">
        <v>2.857</v>
      </c>
      <c r="F10" s="87">
        <v>3.05</v>
      </c>
      <c r="G10" s="87">
        <v>3.337</v>
      </c>
      <c r="H10" s="91">
        <v>3.516</v>
      </c>
      <c r="I10" s="137"/>
      <c r="J10" s="139">
        <f aca="true" t="shared" si="0" ref="J10:J30">A10</f>
        <v>41246</v>
      </c>
      <c r="K10" s="87">
        <v>3.962</v>
      </c>
      <c r="L10" s="87">
        <v>4.091</v>
      </c>
      <c r="M10" s="87">
        <v>4.202</v>
      </c>
      <c r="N10" s="91">
        <v>4.331</v>
      </c>
      <c r="O10" s="81"/>
      <c r="P10" s="87">
        <v>3.615</v>
      </c>
      <c r="Q10" s="87">
        <v>4.093</v>
      </c>
      <c r="R10" s="87">
        <v>4.287</v>
      </c>
      <c r="S10" s="91">
        <v>4.735</v>
      </c>
      <c r="T10" s="81">
        <v>4.781</v>
      </c>
      <c r="U10" s="91"/>
      <c r="V10" s="87">
        <v>4.282</v>
      </c>
      <c r="W10" s="87">
        <v>5.154</v>
      </c>
      <c r="X10" s="87">
        <v>3.938</v>
      </c>
      <c r="Y10" s="87"/>
      <c r="Z10" s="87">
        <v>3.906</v>
      </c>
      <c r="AA10" s="87">
        <v>4.714</v>
      </c>
      <c r="AB10" s="87">
        <v>3.817</v>
      </c>
      <c r="AC10" s="87">
        <v>4.281</v>
      </c>
      <c r="AD10" s="91">
        <v>4.804</v>
      </c>
      <c r="AE10" s="81"/>
      <c r="AF10" s="87">
        <v>4.025</v>
      </c>
      <c r="AG10" s="87">
        <v>4.618</v>
      </c>
      <c r="AH10" s="87">
        <v>4.713</v>
      </c>
      <c r="AI10" s="87">
        <v>3.695</v>
      </c>
      <c r="AJ10" s="91">
        <v>4.165</v>
      </c>
      <c r="AK10" s="91">
        <v>4.174</v>
      </c>
      <c r="AL10" s="87">
        <v>4.265</v>
      </c>
      <c r="AM10" s="87">
        <v>4.912</v>
      </c>
      <c r="AN10" s="91">
        <v>3.66</v>
      </c>
      <c r="AO10" s="87">
        <v>4.393</v>
      </c>
      <c r="AP10" s="87">
        <v>3.534</v>
      </c>
      <c r="AQ10" s="87">
        <v>3.699</v>
      </c>
      <c r="AR10" s="87">
        <v>3.936</v>
      </c>
      <c r="AS10" s="87">
        <v>3.867</v>
      </c>
      <c r="AT10" s="91">
        <v>4.437</v>
      </c>
      <c r="AU10" s="91"/>
    </row>
    <row r="11" spans="1:47" ht="15">
      <c r="A11" s="1">
        <v>41247</v>
      </c>
      <c r="B11" s="87"/>
      <c r="C11" s="87">
        <v>2.494</v>
      </c>
      <c r="D11" s="87">
        <v>2.497</v>
      </c>
      <c r="E11" s="87">
        <v>2.865</v>
      </c>
      <c r="F11" s="87">
        <v>3.058</v>
      </c>
      <c r="G11" s="87">
        <v>3.347</v>
      </c>
      <c r="H11" s="91">
        <v>3.524</v>
      </c>
      <c r="I11" s="137"/>
      <c r="J11" s="139">
        <f t="shared" si="0"/>
        <v>41247</v>
      </c>
      <c r="K11" s="87">
        <v>3.981</v>
      </c>
      <c r="L11" s="87">
        <v>4.088</v>
      </c>
      <c r="M11" s="87">
        <v>4.175</v>
      </c>
      <c r="N11" s="91">
        <v>4.338</v>
      </c>
      <c r="O11" s="81"/>
      <c r="P11" s="87">
        <v>3.632</v>
      </c>
      <c r="Q11" s="87">
        <v>4.111</v>
      </c>
      <c r="R11" s="87">
        <v>4.304</v>
      </c>
      <c r="S11" s="91">
        <v>4.756</v>
      </c>
      <c r="T11" s="81">
        <v>4.804</v>
      </c>
      <c r="U11" s="91"/>
      <c r="V11" s="87">
        <v>4.298</v>
      </c>
      <c r="W11" s="87">
        <v>5.18</v>
      </c>
      <c r="X11" s="87">
        <v>3.955</v>
      </c>
      <c r="Y11" s="87"/>
      <c r="Z11" s="87">
        <v>3.92</v>
      </c>
      <c r="AA11" s="87">
        <v>4.731</v>
      </c>
      <c r="AB11" s="87">
        <v>3.829</v>
      </c>
      <c r="AC11" s="87">
        <v>4.299</v>
      </c>
      <c r="AD11" s="91">
        <v>4.813</v>
      </c>
      <c r="AE11" s="81"/>
      <c r="AF11" s="87">
        <v>4.039</v>
      </c>
      <c r="AG11" s="87">
        <v>4.64</v>
      </c>
      <c r="AH11" s="87">
        <v>4.736</v>
      </c>
      <c r="AI11" s="87">
        <v>3.703</v>
      </c>
      <c r="AJ11" s="91">
        <v>4.207</v>
      </c>
      <c r="AK11" s="91">
        <v>4.224</v>
      </c>
      <c r="AL11" s="87">
        <v>4.271</v>
      </c>
      <c r="AM11" s="87">
        <v>4.894</v>
      </c>
      <c r="AN11" s="91">
        <v>3.669</v>
      </c>
      <c r="AO11" s="87">
        <v>4.402</v>
      </c>
      <c r="AP11" s="87">
        <v>3.552</v>
      </c>
      <c r="AQ11" s="87">
        <v>3.721</v>
      </c>
      <c r="AR11" s="87">
        <v>3.955</v>
      </c>
      <c r="AS11" s="87">
        <v>3.885</v>
      </c>
      <c r="AT11" s="91">
        <v>4.454</v>
      </c>
      <c r="AU11" s="91"/>
    </row>
    <row r="12" spans="1:47" ht="15">
      <c r="A12" s="1">
        <v>41248</v>
      </c>
      <c r="B12" s="87"/>
      <c r="C12" s="87">
        <v>2.495</v>
      </c>
      <c r="D12" s="87">
        <v>2.502</v>
      </c>
      <c r="E12" s="87">
        <v>2.867</v>
      </c>
      <c r="F12" s="87">
        <v>3.064</v>
      </c>
      <c r="G12" s="87">
        <v>3.353</v>
      </c>
      <c r="H12" s="91">
        <v>3.533</v>
      </c>
      <c r="I12" s="137"/>
      <c r="J12" s="139">
        <f t="shared" si="0"/>
        <v>41248</v>
      </c>
      <c r="K12" s="87">
        <v>4.05</v>
      </c>
      <c r="L12" s="87">
        <v>4.144</v>
      </c>
      <c r="M12" s="87">
        <v>4.234</v>
      </c>
      <c r="N12" s="91">
        <v>4.381</v>
      </c>
      <c r="O12" s="81"/>
      <c r="P12" s="87">
        <v>3.727</v>
      </c>
      <c r="Q12" s="87">
        <v>4.177</v>
      </c>
      <c r="R12" s="87">
        <v>4.364</v>
      </c>
      <c r="S12" s="91">
        <v>4.789</v>
      </c>
      <c r="T12" s="81">
        <v>4.835</v>
      </c>
      <c r="U12" s="91"/>
      <c r="V12" s="87">
        <v>4.359</v>
      </c>
      <c r="W12" s="87">
        <v>5.214</v>
      </c>
      <c r="X12" s="87">
        <v>4.03</v>
      </c>
      <c r="Y12" s="87"/>
      <c r="Z12" s="87">
        <v>3.981</v>
      </c>
      <c r="AA12" s="87">
        <v>4.764</v>
      </c>
      <c r="AB12" s="87">
        <v>3.884</v>
      </c>
      <c r="AC12" s="87">
        <v>4.372</v>
      </c>
      <c r="AD12" s="91">
        <v>4.866</v>
      </c>
      <c r="AE12" s="81"/>
      <c r="AF12" s="87">
        <v>4.098</v>
      </c>
      <c r="AG12" s="87">
        <v>4.675</v>
      </c>
      <c r="AH12" s="87">
        <v>4.772</v>
      </c>
      <c r="AI12" s="87">
        <v>3.762</v>
      </c>
      <c r="AJ12" s="91">
        <v>4.258</v>
      </c>
      <c r="AK12" s="91">
        <v>4.258</v>
      </c>
      <c r="AL12" s="87">
        <v>4.333</v>
      </c>
      <c r="AM12" s="87">
        <v>4.907</v>
      </c>
      <c r="AN12" s="91">
        <v>3.746</v>
      </c>
      <c r="AO12" s="87">
        <v>4.453</v>
      </c>
      <c r="AP12" s="87">
        <v>3.652</v>
      </c>
      <c r="AQ12" s="87">
        <v>3.796</v>
      </c>
      <c r="AR12" s="87">
        <v>4.022</v>
      </c>
      <c r="AS12" s="87">
        <v>3.959</v>
      </c>
      <c r="AT12" s="91">
        <v>4.513</v>
      </c>
      <c r="AU12" s="91">
        <v>4.972</v>
      </c>
    </row>
    <row r="13" spans="1:47" ht="15">
      <c r="A13" s="1">
        <v>41249</v>
      </c>
      <c r="B13" s="87"/>
      <c r="C13" s="87">
        <v>2.49</v>
      </c>
      <c r="D13" s="87">
        <v>2.553</v>
      </c>
      <c r="E13" s="87">
        <v>2.915</v>
      </c>
      <c r="F13" s="87">
        <v>3.111</v>
      </c>
      <c r="G13" s="87">
        <v>3.4</v>
      </c>
      <c r="H13" s="91">
        <v>3.581</v>
      </c>
      <c r="I13" s="137"/>
      <c r="J13" s="139">
        <f t="shared" si="0"/>
        <v>41249</v>
      </c>
      <c r="K13" s="87">
        <v>4.063</v>
      </c>
      <c r="L13" s="87">
        <v>4.156</v>
      </c>
      <c r="M13" s="87">
        <v>4.246</v>
      </c>
      <c r="N13" s="91">
        <v>4.394</v>
      </c>
      <c r="O13" s="81"/>
      <c r="P13" s="87">
        <v>3.726</v>
      </c>
      <c r="Q13" s="87">
        <v>4.185</v>
      </c>
      <c r="R13" s="87">
        <v>4.375</v>
      </c>
      <c r="S13" s="91">
        <v>4.798</v>
      </c>
      <c r="T13" s="81">
        <v>4.846</v>
      </c>
      <c r="U13" s="91"/>
      <c r="V13" s="87">
        <v>4.369</v>
      </c>
      <c r="W13" s="87">
        <v>5.225</v>
      </c>
      <c r="X13" s="87">
        <v>4.063</v>
      </c>
      <c r="Y13" s="87"/>
      <c r="Z13" s="87">
        <v>3.974</v>
      </c>
      <c r="AA13" s="87">
        <v>4.773</v>
      </c>
      <c r="AB13" s="87">
        <v>3.878</v>
      </c>
      <c r="AC13" s="87">
        <v>4.378</v>
      </c>
      <c r="AD13" s="91">
        <v>4.876</v>
      </c>
      <c r="AE13" s="81"/>
      <c r="AF13" s="87">
        <v>4.107</v>
      </c>
      <c r="AG13" s="87">
        <v>4.686</v>
      </c>
      <c r="AH13" s="87">
        <v>4.783</v>
      </c>
      <c r="AI13" s="87">
        <v>3.782</v>
      </c>
      <c r="AJ13" s="91">
        <v>4.263</v>
      </c>
      <c r="AK13" s="91">
        <v>4.276</v>
      </c>
      <c r="AL13" s="87">
        <v>4.337</v>
      </c>
      <c r="AM13" s="87">
        <v>4.94</v>
      </c>
      <c r="AN13" s="91">
        <v>3.766</v>
      </c>
      <c r="AO13" s="87">
        <v>4.481</v>
      </c>
      <c r="AP13" s="87">
        <v>3.647</v>
      </c>
      <c r="AQ13" s="87">
        <v>3.799</v>
      </c>
      <c r="AR13" s="87">
        <v>4.033</v>
      </c>
      <c r="AS13" s="87">
        <v>3.964</v>
      </c>
      <c r="AT13" s="91">
        <v>4.522</v>
      </c>
      <c r="AU13" s="91">
        <v>4.981</v>
      </c>
    </row>
    <row r="14" spans="1:47" ht="15">
      <c r="A14" s="1">
        <v>41250</v>
      </c>
      <c r="B14" s="87"/>
      <c r="C14" s="87">
        <v>2.515</v>
      </c>
      <c r="D14" s="87">
        <v>2.567</v>
      </c>
      <c r="E14" s="87">
        <v>2.922</v>
      </c>
      <c r="F14" s="87">
        <v>3.119</v>
      </c>
      <c r="G14" s="87">
        <v>3.41</v>
      </c>
      <c r="H14" s="91">
        <v>3.589</v>
      </c>
      <c r="I14" s="137"/>
      <c r="J14" s="139">
        <f t="shared" si="0"/>
        <v>41250</v>
      </c>
      <c r="K14" s="87">
        <v>4.08</v>
      </c>
      <c r="L14" s="87">
        <v>4.184</v>
      </c>
      <c r="M14" s="87">
        <v>4.272</v>
      </c>
      <c r="N14" s="91">
        <v>4.418</v>
      </c>
      <c r="O14" s="81"/>
      <c r="P14" s="87">
        <v>3.727</v>
      </c>
      <c r="Q14" s="87">
        <v>4.208</v>
      </c>
      <c r="R14" s="87">
        <v>4.4</v>
      </c>
      <c r="S14" s="91">
        <v>4.825</v>
      </c>
      <c r="T14" s="81">
        <v>4.872</v>
      </c>
      <c r="U14" s="91"/>
      <c r="V14" s="87">
        <v>4.393</v>
      </c>
      <c r="W14" s="87">
        <v>5.248</v>
      </c>
      <c r="X14" s="87">
        <v>4.061</v>
      </c>
      <c r="Y14" s="87"/>
      <c r="Z14" s="87">
        <v>4.014</v>
      </c>
      <c r="AA14" s="87">
        <v>4.797</v>
      </c>
      <c r="AB14" s="87">
        <v>3.857</v>
      </c>
      <c r="AC14" s="87">
        <v>4.4</v>
      </c>
      <c r="AD14" s="91">
        <v>4.876</v>
      </c>
      <c r="AE14" s="81"/>
      <c r="AF14" s="87">
        <v>4.136</v>
      </c>
      <c r="AG14" s="87">
        <v>4.71</v>
      </c>
      <c r="AH14" s="87">
        <v>4.806</v>
      </c>
      <c r="AI14" s="87">
        <v>3.771</v>
      </c>
      <c r="AJ14" s="91">
        <v>4.313</v>
      </c>
      <c r="AK14" s="91">
        <v>4.331</v>
      </c>
      <c r="AL14" s="87">
        <v>4.384</v>
      </c>
      <c r="AM14" s="87">
        <v>4.966</v>
      </c>
      <c r="AN14" s="91">
        <v>3.785</v>
      </c>
      <c r="AO14" s="87">
        <v>4.5</v>
      </c>
      <c r="AP14" s="87">
        <v>3.65</v>
      </c>
      <c r="AQ14" s="87">
        <v>3.821</v>
      </c>
      <c r="AR14" s="87">
        <v>4.054</v>
      </c>
      <c r="AS14" s="87">
        <v>3.987</v>
      </c>
      <c r="AT14" s="91">
        <v>4.546</v>
      </c>
      <c r="AU14" s="91">
        <v>5.015</v>
      </c>
    </row>
    <row r="15" spans="1:47" ht="15">
      <c r="A15" s="1">
        <v>41253</v>
      </c>
      <c r="B15" s="87"/>
      <c r="C15" s="87">
        <v>2.529</v>
      </c>
      <c r="D15" s="87">
        <v>2.565</v>
      </c>
      <c r="E15" s="87">
        <v>2.926</v>
      </c>
      <c r="F15" s="87">
        <v>3.118</v>
      </c>
      <c r="G15" s="87">
        <v>3.409</v>
      </c>
      <c r="H15" s="91">
        <v>3.589</v>
      </c>
      <c r="I15" s="137"/>
      <c r="J15" s="139">
        <f t="shared" si="0"/>
        <v>41253</v>
      </c>
      <c r="K15" s="87">
        <v>4.085</v>
      </c>
      <c r="L15" s="87">
        <v>4.185</v>
      </c>
      <c r="M15" s="87">
        <v>4.27</v>
      </c>
      <c r="N15" s="91">
        <v>4.42</v>
      </c>
      <c r="O15" s="81"/>
      <c r="P15" s="87">
        <v>3.735</v>
      </c>
      <c r="Q15" s="87">
        <v>4.208</v>
      </c>
      <c r="R15" s="87">
        <v>4.399</v>
      </c>
      <c r="S15" s="91">
        <v>4.815</v>
      </c>
      <c r="T15" s="81">
        <v>4.861</v>
      </c>
      <c r="U15" s="91"/>
      <c r="V15" s="87">
        <v>4.377</v>
      </c>
      <c r="W15" s="87">
        <v>5.223</v>
      </c>
      <c r="X15" s="87">
        <v>3.989</v>
      </c>
      <c r="Y15" s="87"/>
      <c r="Z15" s="87">
        <v>3.996</v>
      </c>
      <c r="AA15" s="87">
        <v>4.779</v>
      </c>
      <c r="AB15" s="87">
        <v>3.875</v>
      </c>
      <c r="AC15" s="87">
        <v>4.412</v>
      </c>
      <c r="AD15" s="91">
        <v>4.882</v>
      </c>
      <c r="AE15" s="81"/>
      <c r="AF15" s="87">
        <v>4.139</v>
      </c>
      <c r="AG15" s="87">
        <v>4.709</v>
      </c>
      <c r="AH15" s="87">
        <v>4.805</v>
      </c>
      <c r="AI15" s="87">
        <v>3.783</v>
      </c>
      <c r="AJ15" s="91">
        <v>4.287</v>
      </c>
      <c r="AK15" s="91">
        <v>4.292</v>
      </c>
      <c r="AL15" s="87">
        <v>4.374</v>
      </c>
      <c r="AM15" s="87">
        <v>4.97</v>
      </c>
      <c r="AN15" s="91">
        <v>3.737</v>
      </c>
      <c r="AO15" s="87">
        <v>4.507</v>
      </c>
      <c r="AP15" s="87">
        <v>3.658</v>
      </c>
      <c r="AQ15" s="87">
        <v>3.834</v>
      </c>
      <c r="AR15" s="87">
        <v>4.039</v>
      </c>
      <c r="AS15" s="87">
        <v>3.993</v>
      </c>
      <c r="AT15" s="91">
        <v>4.528</v>
      </c>
      <c r="AU15" s="91">
        <v>5.005</v>
      </c>
    </row>
    <row r="16" spans="1:47" ht="15">
      <c r="A16" s="1">
        <v>41254</v>
      </c>
      <c r="B16" s="87"/>
      <c r="C16" s="87">
        <v>2.52</v>
      </c>
      <c r="D16" s="87">
        <v>2.557</v>
      </c>
      <c r="E16" s="87">
        <v>2.918</v>
      </c>
      <c r="F16" s="87">
        <v>3.107</v>
      </c>
      <c r="G16" s="87">
        <v>3.397</v>
      </c>
      <c r="H16" s="91">
        <v>3.578</v>
      </c>
      <c r="I16" s="137"/>
      <c r="J16" s="139">
        <f t="shared" si="0"/>
        <v>41254</v>
      </c>
      <c r="K16" s="87">
        <v>4.092</v>
      </c>
      <c r="L16" s="87">
        <v>4.19</v>
      </c>
      <c r="M16" s="87">
        <v>4.26</v>
      </c>
      <c r="N16" s="91">
        <v>4.423</v>
      </c>
      <c r="O16" s="81">
        <v>4.751</v>
      </c>
      <c r="P16" s="87">
        <v>3.757</v>
      </c>
      <c r="Q16" s="87">
        <v>4.216</v>
      </c>
      <c r="R16" s="87">
        <v>4.404</v>
      </c>
      <c r="S16" s="91">
        <v>4.808</v>
      </c>
      <c r="T16" s="81">
        <v>4.853</v>
      </c>
      <c r="U16" s="91"/>
      <c r="V16" s="87">
        <v>4.382</v>
      </c>
      <c r="W16" s="87">
        <v>5.219</v>
      </c>
      <c r="X16" s="87">
        <v>3.998</v>
      </c>
      <c r="Y16" s="87"/>
      <c r="Z16" s="87">
        <v>3.978</v>
      </c>
      <c r="AA16" s="87">
        <v>4.783</v>
      </c>
      <c r="AB16" s="87">
        <v>3.889</v>
      </c>
      <c r="AC16" s="87">
        <v>4.42</v>
      </c>
      <c r="AD16" s="91">
        <v>4.888</v>
      </c>
      <c r="AE16" s="81"/>
      <c r="AF16" s="87">
        <v>4.144</v>
      </c>
      <c r="AG16" s="87">
        <v>4.705</v>
      </c>
      <c r="AH16" s="87">
        <v>4.801</v>
      </c>
      <c r="AI16" s="87">
        <v>3.785</v>
      </c>
      <c r="AJ16" s="91">
        <v>4.288</v>
      </c>
      <c r="AK16" s="91">
        <v>4.305</v>
      </c>
      <c r="AL16" s="87">
        <v>4.384</v>
      </c>
      <c r="AM16" s="87">
        <v>4.94</v>
      </c>
      <c r="AN16" s="91">
        <v>3.762</v>
      </c>
      <c r="AO16" s="87">
        <v>4.514</v>
      </c>
      <c r="AP16" s="87">
        <v>3.677</v>
      </c>
      <c r="AQ16" s="87">
        <v>3.842</v>
      </c>
      <c r="AR16" s="87">
        <v>4.047</v>
      </c>
      <c r="AS16" s="87">
        <v>4.001</v>
      </c>
      <c r="AT16" s="91">
        <v>4.533</v>
      </c>
      <c r="AU16" s="91">
        <v>4.988</v>
      </c>
    </row>
    <row r="17" spans="1:47" ht="15">
      <c r="A17" s="1">
        <v>41255</v>
      </c>
      <c r="B17" s="87"/>
      <c r="C17" s="87">
        <v>2.514</v>
      </c>
      <c r="D17" s="87">
        <v>2.578</v>
      </c>
      <c r="E17" s="87">
        <v>2.94</v>
      </c>
      <c r="F17" s="87">
        <v>3.13</v>
      </c>
      <c r="G17" s="87">
        <v>3.421</v>
      </c>
      <c r="H17" s="91">
        <v>3.601</v>
      </c>
      <c r="I17" s="137"/>
      <c r="J17" s="139">
        <f t="shared" si="0"/>
        <v>41255</v>
      </c>
      <c r="K17" s="87">
        <v>4.141</v>
      </c>
      <c r="L17" s="87">
        <v>4.253</v>
      </c>
      <c r="M17" s="87">
        <v>4.334</v>
      </c>
      <c r="N17" s="91">
        <v>4.489</v>
      </c>
      <c r="O17" s="81">
        <v>4.825</v>
      </c>
      <c r="P17" s="87">
        <v>3.799</v>
      </c>
      <c r="Q17" s="87">
        <v>4.268</v>
      </c>
      <c r="R17" s="87">
        <v>4.462</v>
      </c>
      <c r="S17" s="91">
        <v>4.88</v>
      </c>
      <c r="T17" s="81">
        <v>4.923</v>
      </c>
      <c r="U17" s="91"/>
      <c r="V17" s="87">
        <v>4.443</v>
      </c>
      <c r="W17" s="87">
        <v>5.292</v>
      </c>
      <c r="X17" s="87">
        <v>4.033</v>
      </c>
      <c r="Y17" s="87"/>
      <c r="Z17" s="87">
        <v>4.01</v>
      </c>
      <c r="AA17" s="87">
        <v>4.85</v>
      </c>
      <c r="AB17" s="87">
        <v>3.92</v>
      </c>
      <c r="AC17" s="87">
        <v>4.464</v>
      </c>
      <c r="AD17" s="91">
        <v>4.955</v>
      </c>
      <c r="AE17" s="81"/>
      <c r="AF17" s="87">
        <v>4.207</v>
      </c>
      <c r="AG17" s="87">
        <v>4.778</v>
      </c>
      <c r="AH17" s="87">
        <v>4.873</v>
      </c>
      <c r="AI17" s="87">
        <v>3.843</v>
      </c>
      <c r="AJ17" s="91">
        <v>4.333</v>
      </c>
      <c r="AK17" s="91">
        <v>4.346</v>
      </c>
      <c r="AL17" s="87">
        <v>4.436</v>
      </c>
      <c r="AM17" s="87">
        <v>5.02</v>
      </c>
      <c r="AN17" s="91">
        <v>3.798</v>
      </c>
      <c r="AO17" s="87">
        <v>4.595</v>
      </c>
      <c r="AP17" s="87">
        <v>3.721</v>
      </c>
      <c r="AQ17" s="87">
        <v>3.884</v>
      </c>
      <c r="AR17" s="87">
        <v>4.1</v>
      </c>
      <c r="AS17" s="87">
        <v>4.042</v>
      </c>
      <c r="AT17" s="91">
        <v>4.599</v>
      </c>
      <c r="AU17" s="91">
        <v>5.058</v>
      </c>
    </row>
    <row r="18" spans="1:47" ht="15">
      <c r="A18" s="1">
        <v>41256</v>
      </c>
      <c r="B18" s="87"/>
      <c r="C18" s="87">
        <v>2.464</v>
      </c>
      <c r="D18" s="87">
        <v>2.586</v>
      </c>
      <c r="E18" s="87">
        <v>2.952</v>
      </c>
      <c r="F18" s="87">
        <v>3.144</v>
      </c>
      <c r="G18" s="87">
        <v>3.43</v>
      </c>
      <c r="H18" s="91">
        <v>3.605</v>
      </c>
      <c r="I18" s="137"/>
      <c r="J18" s="139">
        <f t="shared" si="0"/>
        <v>41256</v>
      </c>
      <c r="K18" s="87">
        <v>4.148</v>
      </c>
      <c r="L18" s="87">
        <v>4.264</v>
      </c>
      <c r="M18" s="87">
        <v>4.326</v>
      </c>
      <c r="N18" s="91">
        <v>4.512</v>
      </c>
      <c r="O18" s="81">
        <v>4.849</v>
      </c>
      <c r="P18" s="87">
        <v>3.788</v>
      </c>
      <c r="Q18" s="87">
        <v>4.276</v>
      </c>
      <c r="R18" s="87">
        <v>4.474</v>
      </c>
      <c r="S18" s="91">
        <v>4.902</v>
      </c>
      <c r="T18" s="81">
        <v>4.949</v>
      </c>
      <c r="U18" s="91"/>
      <c r="V18" s="87">
        <v>4.455</v>
      </c>
      <c r="W18" s="87">
        <v>5.317</v>
      </c>
      <c r="X18" s="87">
        <v>4.098</v>
      </c>
      <c r="Y18" s="87"/>
      <c r="Z18" s="87">
        <v>4.011</v>
      </c>
      <c r="AA18" s="87">
        <v>4.864</v>
      </c>
      <c r="AB18" s="87">
        <v>3.908</v>
      </c>
      <c r="AC18" s="87">
        <v>4.473</v>
      </c>
      <c r="AD18" s="91">
        <v>4.969</v>
      </c>
      <c r="AE18" s="81"/>
      <c r="AF18" s="87">
        <v>4.218</v>
      </c>
      <c r="AG18" s="87">
        <v>4.803</v>
      </c>
      <c r="AH18" s="87">
        <v>4.897</v>
      </c>
      <c r="AI18" s="87">
        <v>3.783</v>
      </c>
      <c r="AJ18" s="91">
        <v>4.339</v>
      </c>
      <c r="AK18" s="91">
        <v>4.362</v>
      </c>
      <c r="AL18" s="87">
        <v>4.453</v>
      </c>
      <c r="AM18" s="87">
        <v>5.043</v>
      </c>
      <c r="AN18" s="91">
        <v>3.81</v>
      </c>
      <c r="AO18" s="87">
        <v>4.58</v>
      </c>
      <c r="AP18" s="87">
        <v>3.716</v>
      </c>
      <c r="AQ18" s="87">
        <v>3.892</v>
      </c>
      <c r="AR18" s="87">
        <v>4.104</v>
      </c>
      <c r="AS18" s="87">
        <v>4.05</v>
      </c>
      <c r="AT18" s="91">
        <v>4.612</v>
      </c>
      <c r="AU18" s="91">
        <v>5.074</v>
      </c>
    </row>
    <row r="19" spans="1:47" ht="15">
      <c r="A19" s="1">
        <v>41257</v>
      </c>
      <c r="B19" s="87"/>
      <c r="C19" s="87">
        <v>2.538</v>
      </c>
      <c r="D19" s="87">
        <v>2.608</v>
      </c>
      <c r="E19" s="87">
        <v>2.966</v>
      </c>
      <c r="F19" s="87">
        <v>3.164</v>
      </c>
      <c r="G19" s="87">
        <v>3.444</v>
      </c>
      <c r="H19" s="91">
        <v>3.613</v>
      </c>
      <c r="I19" s="137"/>
      <c r="J19" s="139">
        <f t="shared" si="0"/>
        <v>41257</v>
      </c>
      <c r="K19" s="87">
        <v>4.161</v>
      </c>
      <c r="L19" s="87">
        <v>4.283</v>
      </c>
      <c r="M19" s="87">
        <v>4.388</v>
      </c>
      <c r="N19" s="91">
        <v>4.529</v>
      </c>
      <c r="O19" s="81">
        <v>4.857</v>
      </c>
      <c r="P19" s="87">
        <v>3.799</v>
      </c>
      <c r="Q19" s="87">
        <v>4.304</v>
      </c>
      <c r="R19" s="87">
        <v>4.489</v>
      </c>
      <c r="S19" s="91">
        <v>4.928</v>
      </c>
      <c r="T19" s="81">
        <v>4.975</v>
      </c>
      <c r="U19" s="91"/>
      <c r="V19" s="87">
        <v>4.49</v>
      </c>
      <c r="W19" s="87">
        <v>5.352</v>
      </c>
      <c r="X19" s="87">
        <v>4.045</v>
      </c>
      <c r="Y19" s="87"/>
      <c r="Z19" s="87">
        <v>4.067</v>
      </c>
      <c r="AA19" s="87">
        <v>4.873</v>
      </c>
      <c r="AB19" s="87">
        <v>3.864</v>
      </c>
      <c r="AC19" s="87">
        <v>4.505</v>
      </c>
      <c r="AD19" s="91">
        <v>5.053</v>
      </c>
      <c r="AE19" s="81">
        <v>5.393</v>
      </c>
      <c r="AF19" s="87">
        <v>4.231</v>
      </c>
      <c r="AG19" s="87">
        <v>4.842</v>
      </c>
      <c r="AH19" s="87">
        <v>4.931</v>
      </c>
      <c r="AI19" s="87">
        <v>3.804</v>
      </c>
      <c r="AJ19" s="91">
        <v>4.376</v>
      </c>
      <c r="AK19" s="91">
        <v>4.361</v>
      </c>
      <c r="AL19" s="87">
        <v>4.476</v>
      </c>
      <c r="AM19" s="87">
        <v>5.073</v>
      </c>
      <c r="AN19" s="91">
        <v>3.817</v>
      </c>
      <c r="AO19" s="87">
        <v>4.601</v>
      </c>
      <c r="AP19" s="87">
        <v>3.691</v>
      </c>
      <c r="AQ19" s="87">
        <v>3.916</v>
      </c>
      <c r="AR19" s="87">
        <v>4.114</v>
      </c>
      <c r="AS19" s="87">
        <v>4.118</v>
      </c>
      <c r="AT19" s="91">
        <v>4.657</v>
      </c>
      <c r="AU19" s="91">
        <v>5.095</v>
      </c>
    </row>
    <row r="20" spans="1:47" ht="15">
      <c r="A20" s="1">
        <v>41260</v>
      </c>
      <c r="B20" s="87"/>
      <c r="C20" s="87">
        <v>2.538</v>
      </c>
      <c r="D20" s="87">
        <v>2.6</v>
      </c>
      <c r="E20" s="87">
        <v>2.963</v>
      </c>
      <c r="F20" s="87">
        <v>3.154</v>
      </c>
      <c r="G20" s="87">
        <v>3.434</v>
      </c>
      <c r="H20" s="91">
        <v>3.6</v>
      </c>
      <c r="I20" s="137"/>
      <c r="J20" s="139">
        <f t="shared" si="0"/>
        <v>41260</v>
      </c>
      <c r="K20" s="87">
        <v>4.096</v>
      </c>
      <c r="L20" s="87">
        <v>4.217</v>
      </c>
      <c r="M20" s="87">
        <v>4.283</v>
      </c>
      <c r="N20" s="91">
        <v>4.451</v>
      </c>
      <c r="O20" s="81">
        <v>4.822</v>
      </c>
      <c r="P20" s="87">
        <v>3.744</v>
      </c>
      <c r="Q20" s="87">
        <v>4.243</v>
      </c>
      <c r="R20" s="87">
        <v>4.423</v>
      </c>
      <c r="S20" s="91">
        <v>4.865</v>
      </c>
      <c r="T20" s="81">
        <v>4.913</v>
      </c>
      <c r="U20" s="91"/>
      <c r="V20" s="87">
        <v>4.42</v>
      </c>
      <c r="W20" s="87">
        <v>5.29</v>
      </c>
      <c r="X20" s="87">
        <v>4.008</v>
      </c>
      <c r="Y20" s="87">
        <v>4.546</v>
      </c>
      <c r="Z20" s="87">
        <v>3.955</v>
      </c>
      <c r="AA20" s="87">
        <v>4.803</v>
      </c>
      <c r="AB20" s="87">
        <v>3.861</v>
      </c>
      <c r="AC20" s="87">
        <v>4.442</v>
      </c>
      <c r="AD20" s="91">
        <v>4.937</v>
      </c>
      <c r="AE20" s="81"/>
      <c r="AF20" s="87">
        <v>4.186</v>
      </c>
      <c r="AG20" s="87">
        <v>4.775</v>
      </c>
      <c r="AH20" s="87">
        <v>4.873</v>
      </c>
      <c r="AI20" s="87">
        <v>3.751</v>
      </c>
      <c r="AJ20" s="91">
        <v>4.319</v>
      </c>
      <c r="AK20" s="91">
        <v>4.318</v>
      </c>
      <c r="AL20" s="87">
        <v>4.411</v>
      </c>
      <c r="AM20" s="87">
        <v>5.034</v>
      </c>
      <c r="AN20" s="91">
        <v>3.775</v>
      </c>
      <c r="AO20" s="87">
        <v>4.561</v>
      </c>
      <c r="AP20" s="87">
        <v>3.639</v>
      </c>
      <c r="AQ20" s="87">
        <v>3.836</v>
      </c>
      <c r="AR20" s="87">
        <v>4.05</v>
      </c>
      <c r="AS20" s="87">
        <v>4.031</v>
      </c>
      <c r="AT20" s="91">
        <v>4.577</v>
      </c>
      <c r="AU20" s="91">
        <v>5.04</v>
      </c>
    </row>
    <row r="21" spans="1:47" ht="15">
      <c r="A21" s="1">
        <v>41261</v>
      </c>
      <c r="B21" s="87"/>
      <c r="C21" s="87">
        <v>2.521</v>
      </c>
      <c r="D21" s="87">
        <v>2.577</v>
      </c>
      <c r="E21" s="87">
        <v>2.95</v>
      </c>
      <c r="F21" s="87">
        <v>3.142</v>
      </c>
      <c r="G21" s="87">
        <v>3.416</v>
      </c>
      <c r="H21" s="91">
        <v>3.572</v>
      </c>
      <c r="I21" s="137"/>
      <c r="J21" s="139">
        <f t="shared" si="0"/>
        <v>41261</v>
      </c>
      <c r="K21" s="87">
        <v>4.09</v>
      </c>
      <c r="L21" s="87">
        <v>4.207</v>
      </c>
      <c r="M21" s="87">
        <v>4.295</v>
      </c>
      <c r="N21" s="91">
        <v>4.434</v>
      </c>
      <c r="O21" s="81">
        <v>4.818</v>
      </c>
      <c r="P21" s="87">
        <v>3.743</v>
      </c>
      <c r="Q21" s="87">
        <v>4.24</v>
      </c>
      <c r="R21" s="87">
        <v>4.415</v>
      </c>
      <c r="S21" s="91">
        <v>4.851</v>
      </c>
      <c r="T21" s="81">
        <v>4.902</v>
      </c>
      <c r="U21" s="91"/>
      <c r="V21" s="87">
        <v>4.414</v>
      </c>
      <c r="W21" s="87">
        <v>5.286</v>
      </c>
      <c r="X21" s="87">
        <v>4.007</v>
      </c>
      <c r="Y21" s="87"/>
      <c r="Z21" s="87">
        <v>3.951</v>
      </c>
      <c r="AA21" s="87">
        <v>4.795</v>
      </c>
      <c r="AB21" s="87">
        <v>3.866</v>
      </c>
      <c r="AC21" s="87">
        <v>4.426</v>
      </c>
      <c r="AD21" s="91">
        <v>4.923</v>
      </c>
      <c r="AE21" s="81"/>
      <c r="AF21" s="87">
        <v>4.18</v>
      </c>
      <c r="AG21" s="87">
        <v>4.765</v>
      </c>
      <c r="AH21" s="87">
        <v>4.863</v>
      </c>
      <c r="AI21" s="87">
        <v>3.752</v>
      </c>
      <c r="AJ21" s="91">
        <v>4.325</v>
      </c>
      <c r="AK21" s="91">
        <v>4.309</v>
      </c>
      <c r="AL21" s="87">
        <v>4.403</v>
      </c>
      <c r="AM21" s="87">
        <v>5.028</v>
      </c>
      <c r="AN21" s="91">
        <v>3.78</v>
      </c>
      <c r="AO21" s="87">
        <v>4.55</v>
      </c>
      <c r="AP21" s="87">
        <v>3.638</v>
      </c>
      <c r="AQ21" s="87">
        <v>3.834</v>
      </c>
      <c r="AR21" s="87">
        <v>4.046</v>
      </c>
      <c r="AS21" s="87">
        <v>4.035</v>
      </c>
      <c r="AT21" s="91">
        <v>4.571</v>
      </c>
      <c r="AU21" s="91">
        <v>5.021</v>
      </c>
    </row>
    <row r="22" spans="1:47" ht="15">
      <c r="A22" s="1">
        <v>41262</v>
      </c>
      <c r="B22" s="87"/>
      <c r="C22" s="87">
        <v>2.53</v>
      </c>
      <c r="D22" s="87">
        <v>2.582</v>
      </c>
      <c r="E22" s="87">
        <v>2.955</v>
      </c>
      <c r="F22" s="87">
        <v>3.147</v>
      </c>
      <c r="G22" s="87">
        <v>3.42</v>
      </c>
      <c r="H22" s="91">
        <v>3.575</v>
      </c>
      <c r="I22" s="137"/>
      <c r="J22" s="139">
        <f t="shared" si="0"/>
        <v>41262</v>
      </c>
      <c r="K22" s="87">
        <v>4.093</v>
      </c>
      <c r="L22" s="87">
        <v>4.208</v>
      </c>
      <c r="M22" s="87">
        <v>4.297</v>
      </c>
      <c r="N22" s="91">
        <v>4.425</v>
      </c>
      <c r="O22" s="81">
        <v>4.822</v>
      </c>
      <c r="P22" s="87">
        <v>3.747</v>
      </c>
      <c r="Q22" s="87">
        <v>4.235</v>
      </c>
      <c r="R22" s="87">
        <v>4.409</v>
      </c>
      <c r="S22" s="91">
        <v>4.86</v>
      </c>
      <c r="T22" s="81">
        <v>4.91</v>
      </c>
      <c r="U22" s="91"/>
      <c r="V22" s="87">
        <v>4.41</v>
      </c>
      <c r="W22" s="87">
        <v>5.288</v>
      </c>
      <c r="X22" s="87">
        <v>4.006</v>
      </c>
      <c r="Y22" s="87"/>
      <c r="Z22" s="87">
        <v>3.951</v>
      </c>
      <c r="AA22" s="87">
        <v>4.795</v>
      </c>
      <c r="AB22" s="87">
        <v>3.9</v>
      </c>
      <c r="AC22" s="87">
        <v>4.417</v>
      </c>
      <c r="AD22" s="91">
        <v>4.917</v>
      </c>
      <c r="AE22" s="81"/>
      <c r="AF22" s="87">
        <v>4.176</v>
      </c>
      <c r="AG22" s="87">
        <v>4.769</v>
      </c>
      <c r="AH22" s="87">
        <v>4.865</v>
      </c>
      <c r="AI22" s="87">
        <v>3.81</v>
      </c>
      <c r="AJ22" s="91">
        <v>4.309</v>
      </c>
      <c r="AK22" s="91">
        <v>4.295</v>
      </c>
      <c r="AL22" s="87">
        <v>4.406</v>
      </c>
      <c r="AM22" s="87">
        <v>5.056</v>
      </c>
      <c r="AN22" s="91">
        <v>3.774</v>
      </c>
      <c r="AO22" s="87">
        <v>4.552</v>
      </c>
      <c r="AP22" s="87">
        <v>3.637</v>
      </c>
      <c r="AQ22" s="87">
        <v>3.791</v>
      </c>
      <c r="AR22" s="87">
        <v>4.043</v>
      </c>
      <c r="AS22" s="87">
        <v>4.027</v>
      </c>
      <c r="AT22" s="91">
        <v>4.569</v>
      </c>
      <c r="AU22" s="91">
        <v>5.027</v>
      </c>
    </row>
    <row r="23" spans="1:47" ht="15">
      <c r="A23" s="1">
        <v>41263</v>
      </c>
      <c r="B23" s="87"/>
      <c r="C23" s="87">
        <v>2.511</v>
      </c>
      <c r="D23" s="87">
        <v>2.574</v>
      </c>
      <c r="E23" s="87">
        <v>2.951</v>
      </c>
      <c r="F23" s="87">
        <v>3.143</v>
      </c>
      <c r="G23" s="87">
        <v>3.419</v>
      </c>
      <c r="H23" s="91">
        <v>3.568</v>
      </c>
      <c r="I23" s="137"/>
      <c r="J23" s="139">
        <f t="shared" si="0"/>
        <v>41263</v>
      </c>
      <c r="K23" s="87">
        <v>4.061</v>
      </c>
      <c r="L23" s="87">
        <v>4.183</v>
      </c>
      <c r="M23" s="87">
        <v>4.235</v>
      </c>
      <c r="N23" s="91">
        <v>4.416</v>
      </c>
      <c r="O23" s="81">
        <v>4.818</v>
      </c>
      <c r="P23" s="87">
        <v>3.738</v>
      </c>
      <c r="Q23" s="87">
        <v>4.214</v>
      </c>
      <c r="R23" s="87">
        <v>4.38</v>
      </c>
      <c r="S23" s="91">
        <v>4.838</v>
      </c>
      <c r="T23" s="81">
        <v>4.89</v>
      </c>
      <c r="U23" s="91"/>
      <c r="V23" s="87">
        <v>4.394</v>
      </c>
      <c r="W23" s="87">
        <v>5.287</v>
      </c>
      <c r="X23" s="87">
        <v>4.008</v>
      </c>
      <c r="Y23" s="87"/>
      <c r="Z23" s="87">
        <v>3.934</v>
      </c>
      <c r="AA23" s="87">
        <v>4.778</v>
      </c>
      <c r="AB23" s="87">
        <v>3.889</v>
      </c>
      <c r="AC23" s="87">
        <v>4.393</v>
      </c>
      <c r="AD23" s="91">
        <v>4.903</v>
      </c>
      <c r="AE23" s="81"/>
      <c r="AF23" s="87">
        <v>4.166</v>
      </c>
      <c r="AG23" s="87">
        <v>4.767</v>
      </c>
      <c r="AH23" s="87">
        <v>4.874</v>
      </c>
      <c r="AI23" s="87">
        <v>3.748</v>
      </c>
      <c r="AJ23" s="91">
        <v>4.31</v>
      </c>
      <c r="AK23" s="91">
        <v>4.314</v>
      </c>
      <c r="AL23" s="87">
        <v>4.403</v>
      </c>
      <c r="AM23" s="87">
        <v>5.058</v>
      </c>
      <c r="AN23" s="91">
        <v>3.772</v>
      </c>
      <c r="AO23" s="87">
        <v>4.551</v>
      </c>
      <c r="AP23" s="87">
        <v>3.629</v>
      </c>
      <c r="AQ23" s="87">
        <v>3.774</v>
      </c>
      <c r="AR23" s="87">
        <v>4</v>
      </c>
      <c r="AS23" s="87">
        <v>4.014</v>
      </c>
      <c r="AT23" s="91">
        <v>4.551</v>
      </c>
      <c r="AU23" s="91">
        <v>5.213</v>
      </c>
    </row>
    <row r="24" spans="1:47" ht="15">
      <c r="A24" s="1">
        <v>41264</v>
      </c>
      <c r="B24" s="87"/>
      <c r="C24" s="87">
        <v>2.521</v>
      </c>
      <c r="D24" s="87">
        <v>2.565</v>
      </c>
      <c r="E24" s="87">
        <v>2.938</v>
      </c>
      <c r="F24" s="87">
        <v>3.13</v>
      </c>
      <c r="G24" s="87">
        <v>3.408</v>
      </c>
      <c r="H24" s="91">
        <v>3.566</v>
      </c>
      <c r="I24" s="137"/>
      <c r="J24" s="139">
        <f t="shared" si="0"/>
        <v>41264</v>
      </c>
      <c r="K24" s="87">
        <v>4.065</v>
      </c>
      <c r="L24" s="87">
        <v>4.174</v>
      </c>
      <c r="M24" s="87">
        <v>4.224</v>
      </c>
      <c r="N24" s="91">
        <v>4.421</v>
      </c>
      <c r="O24" s="81">
        <v>4.794</v>
      </c>
      <c r="P24" s="87">
        <v>3.723</v>
      </c>
      <c r="Q24" s="87">
        <v>4.2</v>
      </c>
      <c r="R24" s="87">
        <v>4.39</v>
      </c>
      <c r="S24" s="91">
        <v>4.837</v>
      </c>
      <c r="T24" s="81">
        <v>4.889</v>
      </c>
      <c r="U24" s="91"/>
      <c r="V24" s="87">
        <v>4.379</v>
      </c>
      <c r="W24" s="87">
        <v>5.268</v>
      </c>
      <c r="X24" s="87">
        <v>3.977</v>
      </c>
      <c r="Y24" s="87"/>
      <c r="Z24" s="87">
        <v>3.917</v>
      </c>
      <c r="AA24" s="87">
        <v>4.772</v>
      </c>
      <c r="AB24" s="87">
        <v>3.873</v>
      </c>
      <c r="AC24" s="87">
        <v>4.373</v>
      </c>
      <c r="AD24" s="91">
        <v>4.886</v>
      </c>
      <c r="AE24" s="81"/>
      <c r="AF24" s="87">
        <v>4.153</v>
      </c>
      <c r="AG24" s="87">
        <v>4.746</v>
      </c>
      <c r="AH24" s="87">
        <v>4.854</v>
      </c>
      <c r="AI24" s="87">
        <v>3.731</v>
      </c>
      <c r="AJ24" s="91">
        <v>4.288</v>
      </c>
      <c r="AK24" s="91">
        <v>4.31</v>
      </c>
      <c r="AL24" s="87">
        <v>4.388</v>
      </c>
      <c r="AM24" s="87">
        <v>5.034</v>
      </c>
      <c r="AN24" s="91">
        <v>3.757</v>
      </c>
      <c r="AO24" s="87">
        <v>4.533</v>
      </c>
      <c r="AP24" s="87">
        <v>3.614</v>
      </c>
      <c r="AQ24" s="87">
        <v>3.773</v>
      </c>
      <c r="AR24" s="87">
        <v>4.01</v>
      </c>
      <c r="AS24" s="87">
        <v>3.998</v>
      </c>
      <c r="AT24" s="91">
        <v>4.545</v>
      </c>
      <c r="AU24" s="91">
        <v>5.213</v>
      </c>
    </row>
    <row r="25" spans="1:47" ht="15">
      <c r="A25" s="1">
        <v>41267</v>
      </c>
      <c r="B25" s="87"/>
      <c r="C25" s="87">
        <v>2.523</v>
      </c>
      <c r="D25" s="87">
        <v>2.559</v>
      </c>
      <c r="E25" s="87">
        <v>2.931</v>
      </c>
      <c r="F25" s="87">
        <v>3.124</v>
      </c>
      <c r="G25" s="87">
        <v>3.407</v>
      </c>
      <c r="H25" s="91">
        <v>3.567</v>
      </c>
      <c r="I25" s="137"/>
      <c r="J25" s="139">
        <f t="shared" si="0"/>
        <v>41267</v>
      </c>
      <c r="K25" s="87">
        <v>4.038</v>
      </c>
      <c r="L25" s="87">
        <v>4.166</v>
      </c>
      <c r="M25" s="87">
        <v>4.286</v>
      </c>
      <c r="N25" s="91">
        <v>4.396</v>
      </c>
      <c r="O25" s="81">
        <v>4.785</v>
      </c>
      <c r="P25" s="87">
        <v>3.709</v>
      </c>
      <c r="Q25" s="87">
        <v>4.191</v>
      </c>
      <c r="R25" s="87">
        <v>4.367</v>
      </c>
      <c r="S25" s="91">
        <v>4.822</v>
      </c>
      <c r="T25" s="81">
        <v>4.872</v>
      </c>
      <c r="U25" s="91"/>
      <c r="V25" s="87">
        <v>4.372</v>
      </c>
      <c r="W25" s="87">
        <v>5.254</v>
      </c>
      <c r="X25" s="87">
        <v>4.034</v>
      </c>
      <c r="Y25" s="87"/>
      <c r="Z25" s="87">
        <v>3.974</v>
      </c>
      <c r="AA25" s="87">
        <v>4.765</v>
      </c>
      <c r="AB25" s="87">
        <v>3.868</v>
      </c>
      <c r="AC25" s="87">
        <v>4.364</v>
      </c>
      <c r="AD25" s="91">
        <v>4.89</v>
      </c>
      <c r="AE25" s="81"/>
      <c r="AF25" s="87">
        <v>4.142</v>
      </c>
      <c r="AG25" s="87">
        <v>4.735</v>
      </c>
      <c r="AH25" s="87">
        <v>4.849</v>
      </c>
      <c r="AI25" s="87">
        <v>3.721</v>
      </c>
      <c r="AJ25" s="91">
        <v>4.281</v>
      </c>
      <c r="AK25" s="91">
        <v>4.295</v>
      </c>
      <c r="AL25" s="87">
        <v>4.383</v>
      </c>
      <c r="AM25" s="87">
        <v>5.024</v>
      </c>
      <c r="AN25" s="91">
        <v>3.745</v>
      </c>
      <c r="AO25" s="87">
        <v>4.531</v>
      </c>
      <c r="AP25" s="87">
        <v>3.603</v>
      </c>
      <c r="AQ25" s="87">
        <v>3.747</v>
      </c>
      <c r="AR25" s="87">
        <v>3.979</v>
      </c>
      <c r="AS25" s="87">
        <v>3.99</v>
      </c>
      <c r="AT25" s="91">
        <v>4.537</v>
      </c>
      <c r="AU25" s="91">
        <v>5.218</v>
      </c>
    </row>
    <row r="26" spans="1:47" ht="15">
      <c r="A26" s="1">
        <v>41268</v>
      </c>
      <c r="B26" s="87"/>
      <c r="C26" s="87">
        <v>2.554</v>
      </c>
      <c r="D26" s="87">
        <v>2.59</v>
      </c>
      <c r="E26" s="87">
        <v>2.963</v>
      </c>
      <c r="F26" s="87">
        <v>3.152</v>
      </c>
      <c r="G26" s="87">
        <v>3.424</v>
      </c>
      <c r="H26" s="91">
        <v>3.589</v>
      </c>
      <c r="I26" s="137"/>
      <c r="J26" s="139">
        <f t="shared" si="0"/>
        <v>41268</v>
      </c>
      <c r="K26" s="87"/>
      <c r="L26" s="87"/>
      <c r="M26" s="87"/>
      <c r="N26" s="91"/>
      <c r="O26" s="81"/>
      <c r="P26" s="87"/>
      <c r="Q26" s="87"/>
      <c r="R26" s="87"/>
      <c r="S26" s="91"/>
      <c r="T26" s="81"/>
      <c r="U26" s="91"/>
      <c r="V26" s="87"/>
      <c r="W26" s="87"/>
      <c r="X26" s="87"/>
      <c r="Y26" s="87"/>
      <c r="Z26" s="87"/>
      <c r="AA26" s="87"/>
      <c r="AB26" s="87"/>
      <c r="AC26" s="87"/>
      <c r="AD26" s="91"/>
      <c r="AE26" s="81"/>
      <c r="AF26" s="87"/>
      <c r="AG26" s="87"/>
      <c r="AH26" s="87"/>
      <c r="AI26" s="87"/>
      <c r="AJ26" s="91"/>
      <c r="AK26" s="91"/>
      <c r="AL26" s="87"/>
      <c r="AM26" s="87"/>
      <c r="AN26" s="91"/>
      <c r="AO26" s="87"/>
      <c r="AP26" s="87"/>
      <c r="AQ26" s="87"/>
      <c r="AR26" s="87"/>
      <c r="AS26" s="87"/>
      <c r="AT26" s="91"/>
      <c r="AU26" s="91"/>
    </row>
    <row r="27" spans="1:47" ht="15">
      <c r="A27" s="1">
        <v>41269</v>
      </c>
      <c r="B27" s="87"/>
      <c r="C27" s="87">
        <v>2.554</v>
      </c>
      <c r="D27" s="87">
        <v>2.59</v>
      </c>
      <c r="E27" s="87">
        <v>2.963</v>
      </c>
      <c r="F27" s="87">
        <v>3.152</v>
      </c>
      <c r="G27" s="87">
        <v>3.424</v>
      </c>
      <c r="H27" s="91">
        <v>3.589</v>
      </c>
      <c r="I27" s="137"/>
      <c r="J27" s="139">
        <f t="shared" si="0"/>
        <v>41269</v>
      </c>
      <c r="K27" s="87"/>
      <c r="L27" s="87"/>
      <c r="M27" s="87"/>
      <c r="N27" s="91"/>
      <c r="O27" s="81"/>
      <c r="P27" s="87"/>
      <c r="Q27" s="87"/>
      <c r="R27" s="87"/>
      <c r="S27" s="91"/>
      <c r="T27" s="81"/>
      <c r="U27" s="91"/>
      <c r="V27" s="87"/>
      <c r="W27" s="87"/>
      <c r="X27" s="87"/>
      <c r="Y27" s="87"/>
      <c r="Z27" s="87"/>
      <c r="AA27" s="87"/>
      <c r="AB27" s="87"/>
      <c r="AC27" s="87"/>
      <c r="AD27" s="91"/>
      <c r="AE27" s="81"/>
      <c r="AF27" s="87"/>
      <c r="AG27" s="87"/>
      <c r="AH27" s="87"/>
      <c r="AI27" s="87"/>
      <c r="AJ27" s="91"/>
      <c r="AK27" s="91"/>
      <c r="AL27" s="87"/>
      <c r="AM27" s="87"/>
      <c r="AN27" s="91"/>
      <c r="AO27" s="87"/>
      <c r="AP27" s="87"/>
      <c r="AQ27" s="87"/>
      <c r="AR27" s="87"/>
      <c r="AS27" s="87"/>
      <c r="AT27" s="91"/>
      <c r="AU27" s="91"/>
    </row>
    <row r="28" spans="1:47" ht="15">
      <c r="A28" s="1">
        <v>41270</v>
      </c>
      <c r="B28" s="87"/>
      <c r="C28" s="87">
        <v>2.486</v>
      </c>
      <c r="D28" s="87">
        <v>2.565</v>
      </c>
      <c r="E28" s="87">
        <v>2.94</v>
      </c>
      <c r="F28" s="87">
        <v>3.132</v>
      </c>
      <c r="G28" s="87">
        <v>3.414</v>
      </c>
      <c r="H28" s="91">
        <v>3.571</v>
      </c>
      <c r="I28" s="137"/>
      <c r="J28" s="139">
        <f t="shared" si="0"/>
        <v>41270</v>
      </c>
      <c r="K28" s="87">
        <v>4.101</v>
      </c>
      <c r="L28" s="87">
        <v>4.193</v>
      </c>
      <c r="M28" s="87">
        <v>4.291</v>
      </c>
      <c r="N28" s="91">
        <v>4.4</v>
      </c>
      <c r="O28" s="81">
        <v>4.777</v>
      </c>
      <c r="P28" s="87">
        <v>3.764</v>
      </c>
      <c r="Q28" s="87">
        <v>4.227</v>
      </c>
      <c r="R28" s="87">
        <v>4.423</v>
      </c>
      <c r="S28" s="91">
        <v>4.862</v>
      </c>
      <c r="T28" s="81">
        <v>4.914</v>
      </c>
      <c r="U28" s="91"/>
      <c r="V28" s="87">
        <v>4.403</v>
      </c>
      <c r="W28" s="87">
        <v>5.291</v>
      </c>
      <c r="X28" s="87">
        <v>4.03</v>
      </c>
      <c r="Y28" s="87"/>
      <c r="Z28" s="87">
        <v>4.04</v>
      </c>
      <c r="AA28" s="87">
        <v>4.803</v>
      </c>
      <c r="AB28" s="87">
        <v>3.914</v>
      </c>
      <c r="AC28" s="87">
        <v>4.403</v>
      </c>
      <c r="AD28" s="91">
        <v>4.959</v>
      </c>
      <c r="AE28" s="81">
        <v>5.319</v>
      </c>
      <c r="AF28" s="87">
        <v>4.134</v>
      </c>
      <c r="AG28" s="87">
        <v>4.774</v>
      </c>
      <c r="AH28" s="87">
        <v>4.89</v>
      </c>
      <c r="AI28" s="87">
        <v>3.813</v>
      </c>
      <c r="AJ28" s="91">
        <v>4.329</v>
      </c>
      <c r="AK28" s="91">
        <v>4.288</v>
      </c>
      <c r="AL28" s="87">
        <v>4.427</v>
      </c>
      <c r="AM28" s="87">
        <v>5.018</v>
      </c>
      <c r="AN28" s="91">
        <v>3.752</v>
      </c>
      <c r="AO28" s="87">
        <v>4.53</v>
      </c>
      <c r="AP28" s="87">
        <v>3.654</v>
      </c>
      <c r="AQ28" s="87">
        <v>3.812</v>
      </c>
      <c r="AR28" s="87">
        <v>4.032</v>
      </c>
      <c r="AS28" s="87">
        <v>4.032</v>
      </c>
      <c r="AT28" s="91">
        <v>4.575</v>
      </c>
      <c r="AU28" s="91">
        <v>5.222</v>
      </c>
    </row>
    <row r="29" spans="1:47" ht="15">
      <c r="A29" s="1">
        <v>41271</v>
      </c>
      <c r="B29" s="87"/>
      <c r="C29" s="87">
        <v>2.503</v>
      </c>
      <c r="D29" s="87">
        <v>2.565</v>
      </c>
      <c r="E29" s="87">
        <v>2.94</v>
      </c>
      <c r="F29" s="87">
        <v>3.127</v>
      </c>
      <c r="G29" s="87">
        <v>3.406</v>
      </c>
      <c r="H29" s="91">
        <v>3.558</v>
      </c>
      <c r="I29" s="137"/>
      <c r="J29" s="139">
        <f t="shared" si="0"/>
        <v>41271</v>
      </c>
      <c r="K29" s="87">
        <v>4.099</v>
      </c>
      <c r="L29" s="87">
        <v>4.209</v>
      </c>
      <c r="M29" s="87">
        <v>4.327</v>
      </c>
      <c r="N29" s="91">
        <v>4.454</v>
      </c>
      <c r="O29" s="81">
        <v>4.779</v>
      </c>
      <c r="P29" s="87">
        <v>3.764</v>
      </c>
      <c r="Q29" s="87">
        <v>4.228</v>
      </c>
      <c r="R29" s="87">
        <v>4.423</v>
      </c>
      <c r="S29" s="91">
        <v>4.866</v>
      </c>
      <c r="T29" s="81">
        <v>4.919</v>
      </c>
      <c r="U29" s="91"/>
      <c r="V29" s="87">
        <v>4.401</v>
      </c>
      <c r="W29" s="87">
        <v>5.296</v>
      </c>
      <c r="X29" s="87">
        <v>4.044</v>
      </c>
      <c r="Y29" s="87"/>
      <c r="Z29" s="87">
        <v>4.07</v>
      </c>
      <c r="AA29" s="87">
        <v>4.793</v>
      </c>
      <c r="AB29" s="87">
        <v>3.9</v>
      </c>
      <c r="AC29" s="87">
        <v>4.402</v>
      </c>
      <c r="AD29" s="91">
        <v>4.955</v>
      </c>
      <c r="AE29" s="81">
        <v>5.304</v>
      </c>
      <c r="AF29" s="87">
        <v>4.138</v>
      </c>
      <c r="AG29" s="87">
        <v>4.774</v>
      </c>
      <c r="AH29" s="87">
        <v>4.89</v>
      </c>
      <c r="AI29" s="87">
        <v>3.804</v>
      </c>
      <c r="AJ29" s="91">
        <v>4.324</v>
      </c>
      <c r="AK29" s="91">
        <v>4.286</v>
      </c>
      <c r="AL29" s="91">
        <v>4.424</v>
      </c>
      <c r="AM29" s="87">
        <v>5.019</v>
      </c>
      <c r="AN29" s="91">
        <v>3.759</v>
      </c>
      <c r="AO29" s="87">
        <v>4.531</v>
      </c>
      <c r="AP29" s="87">
        <v>3.655</v>
      </c>
      <c r="AQ29" s="87">
        <v>3.807</v>
      </c>
      <c r="AR29" s="87">
        <v>4.032</v>
      </c>
      <c r="AS29" s="87">
        <v>4.028</v>
      </c>
      <c r="AT29" s="91">
        <v>4.574</v>
      </c>
      <c r="AU29" s="91">
        <v>5.232</v>
      </c>
    </row>
    <row r="30" spans="1:47" ht="15">
      <c r="A30" s="153">
        <v>41274</v>
      </c>
      <c r="B30" s="87"/>
      <c r="C30" s="87">
        <v>2.558</v>
      </c>
      <c r="D30" s="87">
        <v>2.582</v>
      </c>
      <c r="E30" s="87">
        <v>2.952</v>
      </c>
      <c r="F30" s="87">
        <v>3.14</v>
      </c>
      <c r="G30" s="87">
        <v>3.411</v>
      </c>
      <c r="H30" s="91">
        <v>3.539</v>
      </c>
      <c r="I30" s="137"/>
      <c r="J30" s="139">
        <f t="shared" si="0"/>
        <v>41274</v>
      </c>
      <c r="K30" s="87">
        <v>4.078</v>
      </c>
      <c r="L30" s="87">
        <v>4.191</v>
      </c>
      <c r="M30" s="87">
        <v>4.306</v>
      </c>
      <c r="N30" s="91">
        <v>4.426</v>
      </c>
      <c r="O30" s="81">
        <v>4.755</v>
      </c>
      <c r="P30" s="87">
        <v>3.758</v>
      </c>
      <c r="Q30" s="87">
        <v>4.204</v>
      </c>
      <c r="R30" s="87">
        <v>4.4</v>
      </c>
      <c r="S30" s="91">
        <v>4.847</v>
      </c>
      <c r="T30" s="81">
        <v>4.9</v>
      </c>
      <c r="U30" s="91"/>
      <c r="V30" s="87">
        <v>4.378</v>
      </c>
      <c r="W30" s="87">
        <v>5.263</v>
      </c>
      <c r="X30" s="87">
        <v>4.05</v>
      </c>
      <c r="Y30" s="87"/>
      <c r="Z30" s="87">
        <v>4.062</v>
      </c>
      <c r="AA30" s="87">
        <v>4.776</v>
      </c>
      <c r="AB30" s="87">
        <v>3.89</v>
      </c>
      <c r="AC30" s="87">
        <v>4.383</v>
      </c>
      <c r="AD30" s="91">
        <v>4.93</v>
      </c>
      <c r="AE30" s="81">
        <v>5.294</v>
      </c>
      <c r="AF30" s="87">
        <v>4.109</v>
      </c>
      <c r="AG30" s="87">
        <v>4.747</v>
      </c>
      <c r="AH30" s="87">
        <v>4.863</v>
      </c>
      <c r="AI30" s="87">
        <v>3.797</v>
      </c>
      <c r="AJ30" s="91">
        <v>4.302</v>
      </c>
      <c r="AK30" s="91">
        <v>4.261</v>
      </c>
      <c r="AL30" s="91">
        <v>4.4</v>
      </c>
      <c r="AM30" s="87">
        <v>4.994</v>
      </c>
      <c r="AN30" s="91">
        <v>3.738</v>
      </c>
      <c r="AO30" s="87">
        <v>4.507</v>
      </c>
      <c r="AP30" s="87">
        <v>3.646</v>
      </c>
      <c r="AQ30" s="87">
        <v>3.788</v>
      </c>
      <c r="AR30" s="87">
        <v>4.012</v>
      </c>
      <c r="AS30" s="87">
        <v>4.011</v>
      </c>
      <c r="AT30" s="91">
        <v>4.547</v>
      </c>
      <c r="AU30" s="91">
        <v>5.215</v>
      </c>
    </row>
    <row r="31" spans="1:47" ht="15">
      <c r="A31" s="153"/>
      <c r="B31" s="87"/>
      <c r="C31" s="87"/>
      <c r="D31" s="87"/>
      <c r="E31" s="87"/>
      <c r="F31" s="87"/>
      <c r="G31" s="87"/>
      <c r="H31" s="91"/>
      <c r="I31" s="137"/>
      <c r="J31" s="139"/>
      <c r="K31" s="87"/>
      <c r="L31" s="87"/>
      <c r="M31" s="87"/>
      <c r="N31" s="91"/>
      <c r="O31" s="81"/>
      <c r="P31" s="87"/>
      <c r="Q31" s="87"/>
      <c r="R31" s="87"/>
      <c r="S31" s="91"/>
      <c r="T31" s="81"/>
      <c r="U31" s="91"/>
      <c r="V31" s="87"/>
      <c r="W31" s="87"/>
      <c r="X31" s="87"/>
      <c r="Y31" s="87"/>
      <c r="Z31" s="87"/>
      <c r="AA31" s="87"/>
      <c r="AB31" s="87"/>
      <c r="AC31" s="87"/>
      <c r="AD31" s="91"/>
      <c r="AE31" s="81"/>
      <c r="AF31" s="87"/>
      <c r="AG31" s="87"/>
      <c r="AH31" s="87"/>
      <c r="AI31" s="87"/>
      <c r="AJ31" s="91"/>
      <c r="AK31" s="91"/>
      <c r="AL31" s="91"/>
      <c r="AM31" s="87"/>
      <c r="AN31" s="91"/>
      <c r="AO31" s="87"/>
      <c r="AP31" s="87"/>
      <c r="AQ31" s="87"/>
      <c r="AR31" s="87"/>
      <c r="AS31" s="87"/>
      <c r="AT31" s="91"/>
      <c r="AU31" s="91"/>
    </row>
    <row r="32" spans="1:47" ht="15">
      <c r="A32" s="153"/>
      <c r="B32" s="88"/>
      <c r="C32" s="92"/>
      <c r="D32" s="88"/>
      <c r="E32" s="92"/>
      <c r="F32" s="83"/>
      <c r="G32" s="83"/>
      <c r="H32" s="92"/>
      <c r="I32" s="137"/>
      <c r="J32" s="139"/>
      <c r="K32" s="88"/>
      <c r="L32" s="88"/>
      <c r="M32" s="92"/>
      <c r="N32" s="92"/>
      <c r="O32" s="82"/>
      <c r="P32" s="92"/>
      <c r="Q32" s="82"/>
      <c r="R32" s="92"/>
      <c r="S32" s="92"/>
      <c r="T32" s="82"/>
      <c r="U32" s="101"/>
      <c r="V32" s="154"/>
      <c r="W32" s="92"/>
      <c r="X32" s="82"/>
      <c r="Y32" s="101"/>
      <c r="Z32" s="82"/>
      <c r="AA32" s="101"/>
      <c r="AB32" s="82"/>
      <c r="AC32" s="92"/>
      <c r="AD32" s="92"/>
      <c r="AE32" s="82"/>
      <c r="AF32" s="155"/>
      <c r="AG32" s="82"/>
      <c r="AH32" s="92"/>
      <c r="AI32" s="82"/>
      <c r="AJ32" s="92"/>
      <c r="AK32" s="92"/>
      <c r="AL32" s="92"/>
      <c r="AM32" s="82"/>
      <c r="AN32" s="101"/>
      <c r="AO32" s="92"/>
      <c r="AP32" s="92"/>
      <c r="AQ32" s="92"/>
      <c r="AR32" s="82"/>
      <c r="AS32" s="92"/>
      <c r="AT32" s="92"/>
      <c r="AU32" s="92"/>
    </row>
    <row r="33" spans="2:41" ht="15">
      <c r="B33" s="3"/>
      <c r="D33" s="39"/>
      <c r="E33" s="1"/>
      <c r="F33" s="2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2:47" ht="15">
      <c r="B34" s="221" t="s">
        <v>32</v>
      </c>
      <c r="C34" s="222"/>
      <c r="D34" s="222"/>
      <c r="E34" s="222"/>
      <c r="F34" s="222"/>
      <c r="G34" s="222"/>
      <c r="H34" s="223"/>
      <c r="I34" s="138"/>
      <c r="K34" s="212" t="s">
        <v>32</v>
      </c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4"/>
    </row>
    <row r="35" spans="2:47" ht="15">
      <c r="B35" s="215" t="s">
        <v>33</v>
      </c>
      <c r="C35" s="216"/>
      <c r="D35" s="216"/>
      <c r="E35" s="216"/>
      <c r="F35" s="216"/>
      <c r="G35" s="216"/>
      <c r="H35" s="217"/>
      <c r="I35" s="115"/>
      <c r="K35" s="224" t="s">
        <v>33</v>
      </c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6"/>
    </row>
    <row r="36" spans="1:47" ht="15">
      <c r="A36" s="15"/>
      <c r="B36" s="85" t="str">
        <f>B8</f>
        <v>NZGS</v>
      </c>
      <c r="C36" s="89" t="str">
        <f aca="true" t="shared" si="1" ref="C36:H36">C8</f>
        <v>NZGS</v>
      </c>
      <c r="D36" s="89" t="str">
        <f t="shared" si="1"/>
        <v>NZGS</v>
      </c>
      <c r="E36" s="89" t="str">
        <f t="shared" si="1"/>
        <v>NZGS</v>
      </c>
      <c r="F36" s="89" t="str">
        <f t="shared" si="1"/>
        <v>NZGS</v>
      </c>
      <c r="G36" s="85" t="str">
        <f t="shared" si="1"/>
        <v>NZGS</v>
      </c>
      <c r="H36" s="89" t="str">
        <f t="shared" si="1"/>
        <v>NZGS</v>
      </c>
      <c r="I36" s="79"/>
      <c r="J36" s="36"/>
      <c r="K36" s="84" t="str">
        <f>K8</f>
        <v>AIA</v>
      </c>
      <c r="L36" s="84" t="str">
        <f>L8</f>
        <v>AIA</v>
      </c>
      <c r="M36" s="84" t="str">
        <f aca="true" t="shared" si="2" ref="M36:AT36">M8</f>
        <v>AIA</v>
      </c>
      <c r="N36" s="84" t="str">
        <f t="shared" si="2"/>
        <v>AIA</v>
      </c>
      <c r="O36" s="84" t="str">
        <f>O8</f>
        <v>AIA</v>
      </c>
      <c r="P36" s="84" t="str">
        <f t="shared" si="2"/>
        <v>Genesis</v>
      </c>
      <c r="Q36" s="84" t="str">
        <f t="shared" si="2"/>
        <v>Genesis</v>
      </c>
      <c r="R36" s="84" t="str">
        <f t="shared" si="2"/>
        <v>Genesis</v>
      </c>
      <c r="S36" s="84" t="str">
        <f t="shared" si="2"/>
        <v>Genesis</v>
      </c>
      <c r="T36" s="84" t="str">
        <f t="shared" si="2"/>
        <v>Genesis</v>
      </c>
      <c r="U36" s="84" t="str">
        <f t="shared" si="2"/>
        <v>MRP</v>
      </c>
      <c r="V36" s="84" t="str">
        <f t="shared" si="2"/>
        <v>MRP</v>
      </c>
      <c r="W36" s="84" t="str">
        <f t="shared" si="2"/>
        <v>MRP</v>
      </c>
      <c r="X36" s="84" t="str">
        <f t="shared" si="2"/>
        <v>Vector</v>
      </c>
      <c r="Y36" s="84" t="str">
        <f t="shared" si="2"/>
        <v>WIAL</v>
      </c>
      <c r="Z36" s="84" t="str">
        <f t="shared" si="2"/>
        <v>Contact</v>
      </c>
      <c r="AA36" s="84" t="str">
        <f t="shared" si="2"/>
        <v>Contact</v>
      </c>
      <c r="AB36" s="84" t="str">
        <f t="shared" si="2"/>
        <v>Powerco</v>
      </c>
      <c r="AC36" s="84" t="str">
        <f t="shared" si="2"/>
        <v>Powerco</v>
      </c>
      <c r="AD36" s="84" t="str">
        <f t="shared" si="2"/>
        <v>Powerco</v>
      </c>
      <c r="AE36" s="84" t="str">
        <f>AE8</f>
        <v>Powerco</v>
      </c>
      <c r="AF36" s="84" t="str">
        <f t="shared" si="2"/>
        <v>Transpower</v>
      </c>
      <c r="AG36" s="84" t="str">
        <f t="shared" si="2"/>
        <v>Transpower</v>
      </c>
      <c r="AH36" s="84" t="str">
        <f t="shared" si="2"/>
        <v>Transpower</v>
      </c>
      <c r="AI36" s="84" t="str">
        <f t="shared" si="2"/>
        <v>Telecom</v>
      </c>
      <c r="AJ36" s="84" t="str">
        <f t="shared" si="2"/>
        <v>Telecom</v>
      </c>
      <c r="AK36" s="84" t="str">
        <f>AK8</f>
        <v>Telecom</v>
      </c>
      <c r="AL36" s="84" t="str">
        <f t="shared" si="2"/>
        <v>Telecom</v>
      </c>
      <c r="AM36" s="84" t="str">
        <f t="shared" si="2"/>
        <v>Telecom</v>
      </c>
      <c r="AN36" s="84" t="str">
        <f t="shared" si="2"/>
        <v>Telstra</v>
      </c>
      <c r="AO36" s="84" t="str">
        <f t="shared" si="2"/>
        <v>Telstra</v>
      </c>
      <c r="AP36" s="84" t="str">
        <f t="shared" si="2"/>
        <v>Fonterra</v>
      </c>
      <c r="AQ36" s="84" t="str">
        <f t="shared" si="2"/>
        <v>Fonterra</v>
      </c>
      <c r="AR36" s="84" t="str">
        <f t="shared" si="2"/>
        <v>Fonterra</v>
      </c>
      <c r="AS36" s="84" t="str">
        <f t="shared" si="2"/>
        <v>Meridian</v>
      </c>
      <c r="AT36" s="84" t="str">
        <f t="shared" si="2"/>
        <v>Meridian</v>
      </c>
      <c r="AU36" s="89" t="str">
        <f>AU8</f>
        <v>CIAL</v>
      </c>
    </row>
    <row r="37" spans="1:47" ht="15">
      <c r="A37" s="15"/>
      <c r="B37" s="99">
        <f>B9</f>
        <v>40862</v>
      </c>
      <c r="C37" s="94">
        <f aca="true" t="shared" si="3" ref="C37:H37">C9</f>
        <v>41379</v>
      </c>
      <c r="D37" s="94">
        <f t="shared" si="3"/>
        <v>42109</v>
      </c>
      <c r="E37" s="94">
        <f t="shared" si="3"/>
        <v>43084</v>
      </c>
      <c r="F37" s="94">
        <f t="shared" si="3"/>
        <v>43539</v>
      </c>
      <c r="G37" s="93">
        <f t="shared" si="3"/>
        <v>44331</v>
      </c>
      <c r="H37" s="94">
        <f t="shared" si="3"/>
        <v>45031</v>
      </c>
      <c r="I37" s="80"/>
      <c r="K37" s="93">
        <f>K9</f>
        <v>42315</v>
      </c>
      <c r="L37" s="93">
        <f>L9</f>
        <v>42592</v>
      </c>
      <c r="M37" s="93">
        <f aca="true" t="shared" si="4" ref="M37:AT37">M9</f>
        <v>42689</v>
      </c>
      <c r="N37" s="94">
        <f t="shared" si="4"/>
        <v>43025</v>
      </c>
      <c r="O37" s="94">
        <f>O9</f>
        <v>43812</v>
      </c>
      <c r="P37" s="93">
        <f t="shared" si="4"/>
        <v>41713</v>
      </c>
      <c r="Q37" s="93">
        <f t="shared" si="4"/>
        <v>42444</v>
      </c>
      <c r="R37" s="93">
        <f t="shared" si="4"/>
        <v>42628</v>
      </c>
      <c r="S37" s="93">
        <f t="shared" si="4"/>
        <v>43770</v>
      </c>
      <c r="T37" s="93">
        <f t="shared" si="4"/>
        <v>44005</v>
      </c>
      <c r="U37" s="93">
        <f t="shared" si="4"/>
        <v>41409</v>
      </c>
      <c r="V37" s="93">
        <f t="shared" si="4"/>
        <v>42655</v>
      </c>
      <c r="W37" s="93">
        <f t="shared" si="4"/>
        <v>43872</v>
      </c>
      <c r="X37" s="93">
        <f t="shared" si="4"/>
        <v>41927</v>
      </c>
      <c r="Y37" s="93">
        <f t="shared" si="4"/>
        <v>41593</v>
      </c>
      <c r="Z37" s="93">
        <f t="shared" si="4"/>
        <v>41774</v>
      </c>
      <c r="AA37" s="93">
        <f t="shared" si="4"/>
        <v>42838</v>
      </c>
      <c r="AB37" s="93">
        <f t="shared" si="4"/>
        <v>41362</v>
      </c>
      <c r="AC37" s="93">
        <f t="shared" si="4"/>
        <v>42184</v>
      </c>
      <c r="AD37" s="93">
        <f t="shared" si="4"/>
        <v>43006</v>
      </c>
      <c r="AE37" s="93">
        <f>AE9</f>
        <v>43454</v>
      </c>
      <c r="AF37" s="93">
        <f t="shared" si="4"/>
        <v>42781</v>
      </c>
      <c r="AG37" s="93">
        <f t="shared" si="4"/>
        <v>43781</v>
      </c>
      <c r="AH37" s="93">
        <f t="shared" si="4"/>
        <v>43992</v>
      </c>
      <c r="AI37" s="93">
        <f t="shared" si="4"/>
        <v>41355</v>
      </c>
      <c r="AJ37" s="93">
        <f t="shared" si="4"/>
        <v>42170</v>
      </c>
      <c r="AK37" s="93">
        <f>AK9</f>
        <v>42170</v>
      </c>
      <c r="AL37" s="93">
        <f t="shared" si="4"/>
        <v>42451</v>
      </c>
      <c r="AM37" s="93">
        <f t="shared" si="4"/>
        <v>43763</v>
      </c>
      <c r="AN37" s="93">
        <f t="shared" si="4"/>
        <v>41967</v>
      </c>
      <c r="AO37" s="93">
        <f t="shared" si="4"/>
        <v>42927</v>
      </c>
      <c r="AP37" s="93">
        <f t="shared" si="4"/>
        <v>41750</v>
      </c>
      <c r="AQ37" s="93">
        <f t="shared" si="4"/>
        <v>42073</v>
      </c>
      <c r="AR37" s="93">
        <f t="shared" si="4"/>
        <v>42433</v>
      </c>
      <c r="AS37" s="93">
        <f t="shared" si="4"/>
        <v>42079</v>
      </c>
      <c r="AT37" s="93">
        <f t="shared" si="4"/>
        <v>42810</v>
      </c>
      <c r="AU37" s="94">
        <f>AU9</f>
        <v>43805</v>
      </c>
    </row>
    <row r="38" spans="1:47" ht="15">
      <c r="A38" s="97">
        <f aca="true" t="shared" si="5" ref="A38:A58">A10</f>
        <v>41246</v>
      </c>
      <c r="B38" s="104">
        <f aca="true" t="shared" si="6" ref="B38:H38">IF(B10&gt;0,((1+B10/200)^2-1)*100,"")</f>
      </c>
      <c r="C38" s="112">
        <f t="shared" si="6"/>
        <v>2.525750250000014</v>
      </c>
      <c r="D38" s="112">
        <f>IF(D10&gt;0,((1+D10/200)^2-1)*100,"")</f>
        <v>2.5055002500000256</v>
      </c>
      <c r="E38" s="112">
        <f t="shared" si="6"/>
        <v>2.877406122500026</v>
      </c>
      <c r="F38" s="112">
        <f t="shared" si="6"/>
        <v>3.0732562499999894</v>
      </c>
      <c r="G38" s="107">
        <f t="shared" si="6"/>
        <v>3.364838922500013</v>
      </c>
      <c r="H38" s="113">
        <f t="shared" si="6"/>
        <v>3.5469056399999754</v>
      </c>
      <c r="I38" s="107"/>
      <c r="J38" s="139">
        <f aca="true" t="shared" si="7" ref="J38:J58">A10</f>
        <v>41246</v>
      </c>
      <c r="K38" s="103">
        <f>IF(K10&gt;0,((1+K10/200)^2-1)*100,"")</f>
        <v>4.001243610000027</v>
      </c>
      <c r="L38" s="112">
        <f>IF(L10&gt;0,((1+L10/200)^2-1)*100,"")</f>
        <v>4.132840702500018</v>
      </c>
      <c r="M38" s="105">
        <f aca="true" t="shared" si="8" ref="M38:AG38">IF(M10&gt;0,((1+M10/200)^2-1)*100,"")</f>
        <v>4.246142009999998</v>
      </c>
      <c r="N38" s="103">
        <f t="shared" si="8"/>
        <v>4.377893902499985</v>
      </c>
      <c r="O38" s="112">
        <f t="shared" si="8"/>
      </c>
      <c r="P38" s="105">
        <f t="shared" si="8"/>
        <v>3.647670562500016</v>
      </c>
      <c r="Q38" s="104">
        <f t="shared" si="8"/>
        <v>4.134881622499997</v>
      </c>
      <c r="R38" s="103">
        <f aca="true" t="shared" si="9" ref="R38:U60">IF(R10&gt;0,((1+R10/200)^2-1)*100,"")</f>
        <v>4.33294592250002</v>
      </c>
      <c r="S38" s="112">
        <f t="shared" si="9"/>
        <v>4.791050562499977</v>
      </c>
      <c r="T38" s="112">
        <f t="shared" si="9"/>
        <v>4.838144902500008</v>
      </c>
      <c r="U38" s="112">
        <f t="shared" si="9"/>
      </c>
      <c r="V38" s="104">
        <f t="shared" si="8"/>
        <v>4.327838809999984</v>
      </c>
      <c r="W38" s="112">
        <f aca="true" t="shared" si="10" ref="W38:W60">IF(W10&gt;0,((1+W10/200)^2-1)*100,"")</f>
        <v>5.220409290000005</v>
      </c>
      <c r="X38" s="104">
        <f t="shared" si="8"/>
        <v>3.976769609999997</v>
      </c>
      <c r="Y38" s="112">
        <f t="shared" si="8"/>
      </c>
      <c r="Z38" s="104">
        <f t="shared" si="8"/>
        <v>3.9441420900000024</v>
      </c>
      <c r="AA38" s="112">
        <f t="shared" si="8"/>
        <v>4.7695544900000275</v>
      </c>
      <c r="AB38" s="104">
        <f t="shared" si="8"/>
        <v>3.8534237224999934</v>
      </c>
      <c r="AC38" s="112">
        <f t="shared" si="8"/>
        <v>4.326817402499983</v>
      </c>
      <c r="AD38" s="112">
        <f t="shared" si="8"/>
        <v>4.861696039999996</v>
      </c>
      <c r="AE38" s="112">
        <f t="shared" si="8"/>
      </c>
      <c r="AF38" s="105">
        <f t="shared" si="8"/>
        <v>4.065501562499985</v>
      </c>
      <c r="AG38" s="104">
        <f t="shared" si="8"/>
        <v>4.671314810000005</v>
      </c>
      <c r="AH38" s="112">
        <f aca="true" t="shared" si="11" ref="AH38:AU38">IF(AH10&gt;0,((1+AH10/200)^2-1)*100,"")</f>
        <v>4.768530922500003</v>
      </c>
      <c r="AI38" s="104">
        <f t="shared" si="11"/>
        <v>3.729132562500004</v>
      </c>
      <c r="AJ38" s="103">
        <f t="shared" si="11"/>
        <v>4.208368062500023</v>
      </c>
      <c r="AK38" s="112">
        <f t="shared" si="11"/>
        <v>4.217555689999997</v>
      </c>
      <c r="AL38" s="104">
        <f t="shared" si="11"/>
        <v>4.310475562500016</v>
      </c>
      <c r="AM38" s="112">
        <f t="shared" si="11"/>
        <v>4.972319359999977</v>
      </c>
      <c r="AN38" s="104">
        <f t="shared" si="11"/>
        <v>3.6934889999999942</v>
      </c>
      <c r="AO38" s="112">
        <f t="shared" si="11"/>
        <v>4.441246122500009</v>
      </c>
      <c r="AP38" s="104">
        <f t="shared" si="11"/>
        <v>3.5652228900000082</v>
      </c>
      <c r="AQ38" s="112">
        <f t="shared" si="11"/>
        <v>3.733206502499975</v>
      </c>
      <c r="AR38" s="104">
        <f t="shared" si="11"/>
        <v>3.9747302399999906</v>
      </c>
      <c r="AS38" s="112">
        <f t="shared" si="11"/>
        <v>3.9043842225000125</v>
      </c>
      <c r="AT38" s="104">
        <f t="shared" si="11"/>
        <v>4.486217422499972</v>
      </c>
      <c r="AU38" s="112">
        <f t="shared" si="11"/>
      </c>
    </row>
    <row r="39" spans="1:47" ht="15">
      <c r="A39" s="97">
        <f t="shared" si="5"/>
        <v>41247</v>
      </c>
      <c r="B39" s="106">
        <f aca="true" t="shared" si="12" ref="B39:H48">IF(B11&gt;0,((1+B11/200)^2-1)*100,"")</f>
      </c>
      <c r="C39" s="113">
        <f t="shared" si="12"/>
        <v>2.509550090000001</v>
      </c>
      <c r="D39" s="107">
        <f>IF(D11&gt;0,((1+D11/200)^2-1)*100,"")</f>
        <v>2.5125875225000094</v>
      </c>
      <c r="E39" s="113">
        <f t="shared" si="12"/>
        <v>2.885520562499977</v>
      </c>
      <c r="F39" s="108">
        <f t="shared" si="12"/>
        <v>3.081378410000002</v>
      </c>
      <c r="G39" s="107">
        <f t="shared" si="12"/>
        <v>3.3750060224999823</v>
      </c>
      <c r="H39" s="113">
        <f t="shared" si="12"/>
        <v>3.555046439999998</v>
      </c>
      <c r="I39" s="106"/>
      <c r="J39" s="139">
        <f t="shared" si="7"/>
        <v>41247</v>
      </c>
      <c r="K39" s="106">
        <f aca="true" t="shared" si="13" ref="K39:AH39">IF(K11&gt;0,((1+K11/200)^2-1)*100,"")</f>
        <v>4.020620902500016</v>
      </c>
      <c r="L39" s="113">
        <f t="shared" si="13"/>
        <v>4.129779360000008</v>
      </c>
      <c r="M39" s="108">
        <f t="shared" si="13"/>
        <v>4.218576562499998</v>
      </c>
      <c r="N39" s="106">
        <f t="shared" si="13"/>
        <v>4.3850456099999935</v>
      </c>
      <c r="O39" s="113">
        <f t="shared" si="13"/>
      </c>
      <c r="P39" s="108">
        <f t="shared" si="13"/>
        <v>3.6649785599999873</v>
      </c>
      <c r="Q39" s="107">
        <f t="shared" si="13"/>
        <v>4.153250802500019</v>
      </c>
      <c r="R39" s="106">
        <f t="shared" si="9"/>
        <v>4.350311039999988</v>
      </c>
      <c r="S39" s="113">
        <f aca="true" t="shared" si="14" ref="S39:S60">IF(S11&gt;0,((1+S11/200)^2-1)*100,"")</f>
        <v>4.812548839999975</v>
      </c>
      <c r="T39" s="113">
        <f t="shared" si="9"/>
        <v>4.861696039999996</v>
      </c>
      <c r="U39" s="113">
        <f t="shared" si="13"/>
      </c>
      <c r="V39" s="107">
        <f t="shared" si="13"/>
        <v>4.344182009999997</v>
      </c>
      <c r="W39" s="113">
        <f t="shared" si="10"/>
        <v>5.247080999999998</v>
      </c>
      <c r="X39" s="107">
        <f t="shared" si="13"/>
        <v>3.9941050625000196</v>
      </c>
      <c r="Y39" s="113">
        <f t="shared" si="13"/>
      </c>
      <c r="Z39" s="107">
        <f t="shared" si="13"/>
        <v>3.95841600000002</v>
      </c>
      <c r="AA39" s="113">
        <f t="shared" si="13"/>
        <v>4.786955902500001</v>
      </c>
      <c r="AB39" s="107">
        <f t="shared" si="13"/>
        <v>3.8656531024999996</v>
      </c>
      <c r="AC39" s="113">
        <f t="shared" si="13"/>
        <v>4.345203502500006</v>
      </c>
      <c r="AD39" s="113">
        <f t="shared" si="13"/>
        <v>4.870912422499996</v>
      </c>
      <c r="AE39" s="113">
        <f t="shared" si="13"/>
      </c>
      <c r="AF39" s="108">
        <f t="shared" si="13"/>
        <v>4.079783802500003</v>
      </c>
      <c r="AG39" s="107">
        <f t="shared" si="13"/>
        <v>4.693824000000024</v>
      </c>
      <c r="AH39" s="113">
        <f t="shared" si="13"/>
        <v>4.792074239999988</v>
      </c>
      <c r="AI39" s="107">
        <f aca="true" t="shared" si="15" ref="AI39:AO47">IF(AI11&gt;0,((1+AI11/200)^2-1)*100,"")</f>
        <v>3.7372805225000194</v>
      </c>
      <c r="AJ39" s="106">
        <f t="shared" si="15"/>
        <v>4.251247122499979</v>
      </c>
      <c r="AK39" s="113">
        <f t="shared" si="15"/>
        <v>4.268605440000006</v>
      </c>
      <c r="AL39" s="107">
        <f t="shared" si="15"/>
        <v>4.316603602500013</v>
      </c>
      <c r="AM39" s="113">
        <f t="shared" si="15"/>
        <v>4.953878090000008</v>
      </c>
      <c r="AN39" s="107">
        <f t="shared" si="15"/>
        <v>3.7026539025000194</v>
      </c>
      <c r="AO39" s="113">
        <f t="shared" si="15"/>
        <v>4.45044401000001</v>
      </c>
      <c r="AP39" s="107">
        <f aca="true" t="shared" si="16" ref="AP39:AU47">IF(AP11&gt;0,((1+AP11/200)^2-1)*100,"")</f>
        <v>3.5835417599999975</v>
      </c>
      <c r="AQ39" s="113">
        <f t="shared" si="16"/>
        <v>3.7556146025000015</v>
      </c>
      <c r="AR39" s="107">
        <f t="shared" si="16"/>
        <v>3.9941050625000196</v>
      </c>
      <c r="AS39" s="113">
        <f t="shared" si="16"/>
        <v>3.9227330624999945</v>
      </c>
      <c r="AT39" s="107">
        <f t="shared" si="16"/>
        <v>4.503595289999995</v>
      </c>
      <c r="AU39" s="113">
        <f t="shared" si="16"/>
      </c>
    </row>
    <row r="40" spans="1:47" ht="15">
      <c r="A40" s="97">
        <f t="shared" si="5"/>
        <v>41248</v>
      </c>
      <c r="B40" s="106">
        <f t="shared" si="12"/>
      </c>
      <c r="C40" s="113">
        <f t="shared" si="12"/>
        <v>2.510562562499996</v>
      </c>
      <c r="D40" s="107">
        <f t="shared" si="12"/>
        <v>2.5176500099999943</v>
      </c>
      <c r="E40" s="113">
        <f t="shared" si="12"/>
        <v>2.8875492225000077</v>
      </c>
      <c r="F40" s="108">
        <f t="shared" si="12"/>
        <v>3.087470240000001</v>
      </c>
      <c r="G40" s="107">
        <f t="shared" si="12"/>
        <v>3.381106522499988</v>
      </c>
      <c r="H40" s="113">
        <f t="shared" si="12"/>
        <v>3.5642052225000054</v>
      </c>
      <c r="I40" s="106"/>
      <c r="J40" s="139">
        <f t="shared" si="7"/>
        <v>41248</v>
      </c>
      <c r="K40" s="106">
        <f aca="true" t="shared" si="17" ref="K40:AH40">IF(K12&gt;0,((1+K12/200)^2-1)*100,"")</f>
        <v>4.091006250000029</v>
      </c>
      <c r="L40" s="113">
        <f t="shared" si="17"/>
        <v>4.186931840000008</v>
      </c>
      <c r="M40" s="108">
        <f t="shared" si="17"/>
        <v>4.278816889999981</v>
      </c>
      <c r="N40" s="106">
        <f t="shared" si="17"/>
        <v>4.428982902500023</v>
      </c>
      <c r="O40" s="113">
        <f t="shared" si="17"/>
      </c>
      <c r="P40" s="108">
        <f t="shared" si="17"/>
        <v>3.761726322499981</v>
      </c>
      <c r="Q40" s="107">
        <f t="shared" si="17"/>
        <v>4.220618322500003</v>
      </c>
      <c r="R40" s="106">
        <f t="shared" si="9"/>
        <v>4.41161123999998</v>
      </c>
      <c r="S40" s="113">
        <f t="shared" si="14"/>
        <v>4.846336302500021</v>
      </c>
      <c r="T40" s="107">
        <f t="shared" si="9"/>
        <v>4.893443062500014</v>
      </c>
      <c r="U40" s="113">
        <f t="shared" si="17"/>
      </c>
      <c r="V40" s="107">
        <f t="shared" si="17"/>
        <v>4.406502202500007</v>
      </c>
      <c r="W40" s="113">
        <f t="shared" si="10"/>
        <v>5.281964490000002</v>
      </c>
      <c r="X40" s="107">
        <f t="shared" si="17"/>
        <v>4.070602250000022</v>
      </c>
      <c r="Y40" s="113">
        <f t="shared" si="17"/>
      </c>
      <c r="Z40" s="107">
        <f t="shared" si="17"/>
        <v>4.020620902500016</v>
      </c>
      <c r="AA40" s="113">
        <f t="shared" si="17"/>
        <v>4.820739239999994</v>
      </c>
      <c r="AB40" s="107">
        <f t="shared" si="17"/>
        <v>3.921713640000002</v>
      </c>
      <c r="AC40" s="113">
        <f t="shared" si="17"/>
        <v>4.419785959999989</v>
      </c>
      <c r="AD40" s="113">
        <f t="shared" si="17"/>
        <v>4.925194889999984</v>
      </c>
      <c r="AE40" s="113">
        <f t="shared" si="17"/>
      </c>
      <c r="AF40" s="108">
        <f t="shared" si="17"/>
        <v>4.139984009999975</v>
      </c>
      <c r="AG40" s="107">
        <f t="shared" si="17"/>
        <v>4.729639062499991</v>
      </c>
      <c r="AH40" s="113">
        <f t="shared" si="17"/>
        <v>4.828929959999995</v>
      </c>
      <c r="AI40" s="107">
        <f t="shared" si="15"/>
        <v>3.7973816100000057</v>
      </c>
      <c r="AJ40" s="106">
        <f t="shared" si="15"/>
        <v>4.303326409999997</v>
      </c>
      <c r="AK40" s="113">
        <f t="shared" si="15"/>
        <v>4.303326409999997</v>
      </c>
      <c r="AL40" s="107">
        <f t="shared" si="15"/>
        <v>4.379937222500008</v>
      </c>
      <c r="AM40" s="113">
        <f t="shared" si="15"/>
        <v>4.967196622500003</v>
      </c>
      <c r="AN40" s="107">
        <f t="shared" si="15"/>
        <v>3.781081289999988</v>
      </c>
      <c r="AO40" s="113">
        <f t="shared" si="15"/>
        <v>4.502573022499989</v>
      </c>
      <c r="AP40" s="107">
        <f t="shared" si="16"/>
        <v>3.6853427599999877</v>
      </c>
      <c r="AQ40" s="113">
        <f t="shared" si="16"/>
        <v>3.832024040000004</v>
      </c>
      <c r="AR40" s="107">
        <f t="shared" si="16"/>
        <v>4.062441210000012</v>
      </c>
      <c r="AS40" s="113">
        <f t="shared" si="16"/>
        <v>3.998184202499999</v>
      </c>
      <c r="AT40" s="107">
        <f t="shared" si="16"/>
        <v>4.563917922499994</v>
      </c>
      <c r="AU40" s="113">
        <f t="shared" si="16"/>
        <v>5.033801960000028</v>
      </c>
    </row>
    <row r="41" spans="1:47" ht="15">
      <c r="A41" s="97">
        <f t="shared" si="5"/>
        <v>41249</v>
      </c>
      <c r="B41" s="106">
        <f t="shared" si="12"/>
      </c>
      <c r="C41" s="113">
        <f t="shared" si="12"/>
        <v>2.5055002500000256</v>
      </c>
      <c r="D41" s="107">
        <f t="shared" si="12"/>
        <v>2.5692945224999875</v>
      </c>
      <c r="E41" s="113">
        <f t="shared" si="12"/>
        <v>2.936243062499999</v>
      </c>
      <c r="F41" s="108">
        <f t="shared" si="12"/>
        <v>3.1351958024999904</v>
      </c>
      <c r="G41" s="107">
        <f t="shared" si="12"/>
        <v>3.428899999999979</v>
      </c>
      <c r="H41" s="113">
        <f t="shared" si="12"/>
        <v>3.6130589025000104</v>
      </c>
      <c r="I41" s="106"/>
      <c r="J41" s="139">
        <f t="shared" si="7"/>
        <v>41249</v>
      </c>
      <c r="K41" s="106">
        <f aca="true" t="shared" si="18" ref="K41:AH41">IF(K13&gt;0,((1+K13/200)^2-1)*100,"")</f>
        <v>4.1042699225000145</v>
      </c>
      <c r="L41" s="113">
        <f t="shared" si="18"/>
        <v>4.199180839999994</v>
      </c>
      <c r="M41" s="108">
        <f t="shared" si="18"/>
        <v>4.291071290000015</v>
      </c>
      <c r="N41" s="106">
        <f t="shared" si="18"/>
        <v>4.442268090000012</v>
      </c>
      <c r="O41" s="113">
        <f t="shared" si="18"/>
      </c>
      <c r="P41" s="108">
        <f t="shared" si="18"/>
        <v>3.760707689999987</v>
      </c>
      <c r="Q41" s="107">
        <f t="shared" si="18"/>
        <v>4.228785562500015</v>
      </c>
      <c r="R41" s="106">
        <f t="shared" si="9"/>
        <v>4.422851562500019</v>
      </c>
      <c r="S41" s="113">
        <f t="shared" si="14"/>
        <v>4.855552009999986</v>
      </c>
      <c r="T41" s="107">
        <f t="shared" si="9"/>
        <v>4.904709289999998</v>
      </c>
      <c r="U41" s="113">
        <f t="shared" si="18"/>
      </c>
      <c r="V41" s="107">
        <f t="shared" si="18"/>
        <v>4.416720402499985</v>
      </c>
      <c r="W41" s="113">
        <f t="shared" si="10"/>
        <v>5.293251562500001</v>
      </c>
      <c r="X41" s="107">
        <f t="shared" si="18"/>
        <v>4.1042699225000145</v>
      </c>
      <c r="Y41" s="113">
        <f t="shared" si="18"/>
      </c>
      <c r="Z41" s="107">
        <f t="shared" si="18"/>
        <v>4.01348169000002</v>
      </c>
      <c r="AA41" s="113">
        <f t="shared" si="18"/>
        <v>4.829953822499999</v>
      </c>
      <c r="AB41" s="107">
        <f t="shared" si="18"/>
        <v>3.9155972100000103</v>
      </c>
      <c r="AC41" s="113">
        <f t="shared" si="18"/>
        <v>4.4259172099999855</v>
      </c>
      <c r="AD41" s="113">
        <f t="shared" si="18"/>
        <v>4.935438440000017</v>
      </c>
      <c r="AE41" s="113">
        <f t="shared" si="18"/>
      </c>
      <c r="AF41" s="108">
        <f t="shared" si="18"/>
        <v>4.149168622499988</v>
      </c>
      <c r="AG41" s="107">
        <f t="shared" si="18"/>
        <v>4.740896490000002</v>
      </c>
      <c r="AH41" s="113">
        <f t="shared" si="18"/>
        <v>4.840192722499981</v>
      </c>
      <c r="AI41" s="107">
        <f t="shared" si="15"/>
        <v>3.8177588099999937</v>
      </c>
      <c r="AJ41" s="106">
        <f t="shared" si="15"/>
        <v>4.308432922500005</v>
      </c>
      <c r="AK41" s="113">
        <f t="shared" si="15"/>
        <v>4.321710439999982</v>
      </c>
      <c r="AL41" s="107">
        <f t="shared" si="15"/>
        <v>4.384023922499991</v>
      </c>
      <c r="AM41" s="113">
        <f t="shared" si="15"/>
        <v>5.0010089999999785</v>
      </c>
      <c r="AN41" s="107">
        <f t="shared" si="15"/>
        <v>3.8014568899999768</v>
      </c>
      <c r="AO41" s="113">
        <f t="shared" si="15"/>
        <v>4.531198402500003</v>
      </c>
      <c r="AP41" s="107">
        <f t="shared" si="16"/>
        <v>3.6802515225</v>
      </c>
      <c r="AQ41" s="113">
        <f t="shared" si="16"/>
        <v>3.8350810025000293</v>
      </c>
      <c r="AR41" s="107">
        <f t="shared" si="16"/>
        <v>4.073662722500004</v>
      </c>
      <c r="AS41" s="113">
        <f t="shared" si="16"/>
        <v>4.0032832399999885</v>
      </c>
      <c r="AT41" s="107">
        <f t="shared" si="16"/>
        <v>4.573121209999997</v>
      </c>
      <c r="AU41" s="113">
        <f t="shared" si="16"/>
        <v>5.043025902499987</v>
      </c>
    </row>
    <row r="42" spans="1:47" ht="15">
      <c r="A42" s="97">
        <f t="shared" si="5"/>
        <v>41250</v>
      </c>
      <c r="B42" s="106">
        <f t="shared" si="12"/>
      </c>
      <c r="C42" s="113">
        <f t="shared" si="12"/>
        <v>2.5308130625000036</v>
      </c>
      <c r="D42" s="107">
        <f t="shared" si="12"/>
        <v>2.583473722499985</v>
      </c>
      <c r="E42" s="113">
        <f t="shared" si="12"/>
        <v>2.9433452099999924</v>
      </c>
      <c r="F42" s="108">
        <f t="shared" si="12"/>
        <v>3.143320402500005</v>
      </c>
      <c r="G42" s="107">
        <f t="shared" si="12"/>
        <v>3.439070250000009</v>
      </c>
      <c r="H42" s="113">
        <f t="shared" si="12"/>
        <v>3.621202302500026</v>
      </c>
      <c r="I42" s="106"/>
      <c r="J42" s="139">
        <f t="shared" si="7"/>
        <v>41250</v>
      </c>
      <c r="K42" s="106">
        <f aca="true" t="shared" si="19" ref="K42:AH42">IF(K14&gt;0,((1+K14/200)^2-1)*100,"")</f>
        <v>4.121616000000006</v>
      </c>
      <c r="L42" s="113">
        <f t="shared" si="19"/>
        <v>4.227764640000009</v>
      </c>
      <c r="M42" s="108">
        <f t="shared" si="19"/>
        <v>4.3176249600000105</v>
      </c>
      <c r="N42" s="106">
        <f t="shared" si="19"/>
        <v>4.4667968099999955</v>
      </c>
      <c r="O42" s="113">
        <f t="shared" si="19"/>
      </c>
      <c r="P42" s="108">
        <f t="shared" si="19"/>
        <v>3.761726322499981</v>
      </c>
      <c r="Q42" s="107">
        <f t="shared" si="19"/>
        <v>4.2522681599999945</v>
      </c>
      <c r="R42" s="106">
        <f t="shared" si="9"/>
        <v>4.448399999999997</v>
      </c>
      <c r="S42" s="113">
        <f t="shared" si="14"/>
        <v>4.883201562499995</v>
      </c>
      <c r="T42" s="107">
        <f t="shared" si="9"/>
        <v>4.931340959999986</v>
      </c>
      <c r="U42" s="113">
        <f t="shared" si="19"/>
      </c>
      <c r="V42" s="107">
        <f t="shared" si="19"/>
        <v>4.441246122500009</v>
      </c>
      <c r="W42" s="113">
        <f t="shared" si="10"/>
        <v>5.316853760000018</v>
      </c>
      <c r="X42" s="107">
        <f t="shared" si="19"/>
        <v>4.102229302499993</v>
      </c>
      <c r="Y42" s="113">
        <f t="shared" si="19"/>
      </c>
      <c r="Z42" s="107">
        <f t="shared" si="19"/>
        <v>4.054280490000006</v>
      </c>
      <c r="AA42" s="113">
        <f t="shared" si="19"/>
        <v>4.854528022499993</v>
      </c>
      <c r="AB42" s="107">
        <f t="shared" si="19"/>
        <v>3.8941911225000014</v>
      </c>
      <c r="AC42" s="113">
        <f t="shared" si="19"/>
        <v>4.448399999999997</v>
      </c>
      <c r="AD42" s="113">
        <f t="shared" si="19"/>
        <v>4.935438440000017</v>
      </c>
      <c r="AE42" s="113">
        <f t="shared" si="19"/>
      </c>
      <c r="AF42" s="108">
        <f t="shared" si="19"/>
        <v>4.178766239999998</v>
      </c>
      <c r="AG42" s="107">
        <f t="shared" si="19"/>
        <v>4.765460249999998</v>
      </c>
      <c r="AH42" s="113">
        <f t="shared" si="19"/>
        <v>4.863744089999988</v>
      </c>
      <c r="AI42" s="107">
        <f t="shared" si="15"/>
        <v>3.806551102500011</v>
      </c>
      <c r="AJ42" s="106">
        <f t="shared" si="15"/>
        <v>4.359504922500013</v>
      </c>
      <c r="AK42" s="113">
        <f t="shared" si="15"/>
        <v>4.377893902499985</v>
      </c>
      <c r="AL42" s="107">
        <f t="shared" si="15"/>
        <v>4.432048639999997</v>
      </c>
      <c r="AM42" s="113">
        <f t="shared" si="15"/>
        <v>5.027652889999978</v>
      </c>
      <c r="AN42" s="107">
        <f t="shared" si="15"/>
        <v>3.820815562500024</v>
      </c>
      <c r="AO42" s="113">
        <f t="shared" si="15"/>
        <v>4.550624999999986</v>
      </c>
      <c r="AP42" s="107">
        <f t="shared" si="16"/>
        <v>3.683306250000018</v>
      </c>
      <c r="AQ42" s="113">
        <f t="shared" si="16"/>
        <v>3.857500102499989</v>
      </c>
      <c r="AR42" s="107">
        <f t="shared" si="16"/>
        <v>4.09508729000001</v>
      </c>
      <c r="AS42" s="113">
        <f t="shared" si="16"/>
        <v>4.026740422499997</v>
      </c>
      <c r="AT42" s="107">
        <f t="shared" si="16"/>
        <v>4.597665289999986</v>
      </c>
      <c r="AU42" s="113">
        <f t="shared" si="16"/>
        <v>5.077875562499989</v>
      </c>
    </row>
    <row r="43" spans="1:47" ht="15">
      <c r="A43" s="97">
        <f t="shared" si="5"/>
        <v>41253</v>
      </c>
      <c r="B43" s="106">
        <f t="shared" si="12"/>
      </c>
      <c r="C43" s="113">
        <f t="shared" si="12"/>
        <v>2.544989602500003</v>
      </c>
      <c r="D43" s="107">
        <f t="shared" si="12"/>
        <v>2.5814480625000247</v>
      </c>
      <c r="E43" s="113">
        <f t="shared" si="12"/>
        <v>2.9474036899999945</v>
      </c>
      <c r="F43" s="108">
        <f t="shared" si="12"/>
        <v>3.142304809999996</v>
      </c>
      <c r="G43" s="107">
        <f t="shared" si="12"/>
        <v>3.438053202499991</v>
      </c>
      <c r="H43" s="113">
        <f t="shared" si="12"/>
        <v>3.621202302500026</v>
      </c>
      <c r="I43" s="106"/>
      <c r="J43" s="139">
        <f t="shared" si="7"/>
        <v>41253</v>
      </c>
      <c r="K43" s="106">
        <f aca="true" t="shared" si="20" ref="K43:AH43">IF(K15&gt;0,((1+K15/200)^2-1)*100,"")</f>
        <v>4.126718062499979</v>
      </c>
      <c r="L43" s="113">
        <f t="shared" si="20"/>
        <v>4.228785562500015</v>
      </c>
      <c r="M43" s="108">
        <f t="shared" si="20"/>
        <v>4.315582249999994</v>
      </c>
      <c r="N43" s="106">
        <f t="shared" si="20"/>
        <v>4.468841000000001</v>
      </c>
      <c r="O43" s="113">
        <f t="shared" si="20"/>
      </c>
      <c r="P43" s="108">
        <f t="shared" si="20"/>
        <v>3.7698755624999913</v>
      </c>
      <c r="Q43" s="107">
        <f t="shared" si="20"/>
        <v>4.2522681599999945</v>
      </c>
      <c r="R43" s="106">
        <f t="shared" si="9"/>
        <v>4.447378002499991</v>
      </c>
      <c r="S43" s="113">
        <f t="shared" si="14"/>
        <v>4.872960562500017</v>
      </c>
      <c r="T43" s="107">
        <f t="shared" si="9"/>
        <v>4.920073302499994</v>
      </c>
      <c r="U43" s="113">
        <f t="shared" si="20"/>
      </c>
      <c r="V43" s="107">
        <f t="shared" si="20"/>
        <v>4.424895322499989</v>
      </c>
      <c r="W43" s="113">
        <f t="shared" si="10"/>
        <v>5.291199322499973</v>
      </c>
      <c r="X43" s="107">
        <f t="shared" si="20"/>
        <v>4.0287803025000235</v>
      </c>
      <c r="Y43" s="113">
        <f t="shared" si="20"/>
      </c>
      <c r="Z43" s="107">
        <f t="shared" si="20"/>
        <v>4.035920040000018</v>
      </c>
      <c r="AA43" s="113">
        <f t="shared" si="20"/>
        <v>4.836097102499992</v>
      </c>
      <c r="AB43" s="107">
        <f t="shared" si="20"/>
        <v>3.9125390624999756</v>
      </c>
      <c r="AC43" s="113">
        <f t="shared" si="20"/>
        <v>4.4606643599999884</v>
      </c>
      <c r="AD43" s="113">
        <f t="shared" si="20"/>
        <v>4.941584809999999</v>
      </c>
      <c r="AE43" s="113">
        <f t="shared" si="20"/>
      </c>
      <c r="AF43" s="108">
        <f t="shared" si="20"/>
        <v>4.181828302499979</v>
      </c>
      <c r="AG43" s="107">
        <f t="shared" si="20"/>
        <v>4.7644367024999745</v>
      </c>
      <c r="AH43" s="113">
        <f t="shared" si="20"/>
        <v>4.862720062499992</v>
      </c>
      <c r="AI43" s="107">
        <f t="shared" si="15"/>
        <v>3.818777722500011</v>
      </c>
      <c r="AJ43" s="106">
        <f t="shared" si="15"/>
        <v>4.33294592250002</v>
      </c>
      <c r="AK43" s="113">
        <f t="shared" si="15"/>
        <v>4.338053159999999</v>
      </c>
      <c r="AL43" s="107">
        <f t="shared" si="15"/>
        <v>4.421829690000001</v>
      </c>
      <c r="AM43" s="113">
        <f t="shared" si="15"/>
        <v>5.03175225000001</v>
      </c>
      <c r="AN43" s="107">
        <f t="shared" si="15"/>
        <v>3.771912922500009</v>
      </c>
      <c r="AO43" s="113">
        <f t="shared" si="15"/>
        <v>4.557782622499995</v>
      </c>
      <c r="AP43" s="107">
        <f t="shared" si="16"/>
        <v>3.6914524099999735</v>
      </c>
      <c r="AQ43" s="113">
        <f t="shared" si="16"/>
        <v>3.8707488899999865</v>
      </c>
      <c r="AR43" s="107">
        <f t="shared" si="16"/>
        <v>4.079783802500003</v>
      </c>
      <c r="AS43" s="113">
        <f t="shared" si="16"/>
        <v>4.032860122499993</v>
      </c>
      <c r="AT43" s="107">
        <f t="shared" si="16"/>
        <v>4.579256959999989</v>
      </c>
      <c r="AU43" s="113">
        <f t="shared" si="16"/>
        <v>5.067625062500025</v>
      </c>
    </row>
    <row r="44" spans="1:47" ht="15">
      <c r="A44" s="97">
        <f t="shared" si="5"/>
        <v>41254</v>
      </c>
      <c r="B44" s="106">
        <f t="shared" si="12"/>
      </c>
      <c r="C44" s="113">
        <f t="shared" si="12"/>
        <v>2.5358759999999814</v>
      </c>
      <c r="D44" s="107">
        <f t="shared" si="12"/>
        <v>2.5733456225000007</v>
      </c>
      <c r="E44" s="113">
        <f t="shared" si="12"/>
        <v>2.939286810000019</v>
      </c>
      <c r="F44" s="108">
        <f t="shared" si="12"/>
        <v>3.1311336225000153</v>
      </c>
      <c r="G44" s="107">
        <f t="shared" si="12"/>
        <v>3.425849022500005</v>
      </c>
      <c r="H44" s="113">
        <f t="shared" si="12"/>
        <v>3.610005209999989</v>
      </c>
      <c r="I44" s="106"/>
      <c r="J44" s="139">
        <f t="shared" si="7"/>
        <v>41254</v>
      </c>
      <c r="K44" s="106">
        <f aca="true" t="shared" si="21" ref="K44:AH44">IF(K16&gt;0,((1+K16/200)^2-1)*100,"")</f>
        <v>4.133861159999985</v>
      </c>
      <c r="L44" s="113">
        <f t="shared" si="21"/>
        <v>4.233890250000005</v>
      </c>
      <c r="M44" s="108">
        <f t="shared" si="21"/>
        <v>4.3053690000000255</v>
      </c>
      <c r="N44" s="106">
        <f t="shared" si="21"/>
        <v>4.471907322500024</v>
      </c>
      <c r="O44" s="113">
        <f t="shared" si="21"/>
        <v>4.8074300024999905</v>
      </c>
      <c r="P44" s="108">
        <f t="shared" si="21"/>
        <v>3.7922876225000124</v>
      </c>
      <c r="Q44" s="107">
        <f t="shared" si="21"/>
        <v>4.260436639999998</v>
      </c>
      <c r="R44" s="106">
        <f t="shared" si="9"/>
        <v>4.45248803999998</v>
      </c>
      <c r="S44" s="113">
        <f t="shared" si="14"/>
        <v>4.865792160000004</v>
      </c>
      <c r="T44" s="107">
        <f t="shared" si="9"/>
        <v>4.9118790224999875</v>
      </c>
      <c r="U44" s="113">
        <f t="shared" si="21"/>
      </c>
      <c r="V44" s="107">
        <f t="shared" si="21"/>
        <v>4.430004810000021</v>
      </c>
      <c r="W44" s="113">
        <f t="shared" si="10"/>
        <v>5.287094902499989</v>
      </c>
      <c r="X44" s="107">
        <f t="shared" si="21"/>
        <v>4.037960009999986</v>
      </c>
      <c r="Y44" s="113">
        <f t="shared" si="21"/>
      </c>
      <c r="Z44" s="107">
        <f t="shared" si="21"/>
        <v>4.017561209999987</v>
      </c>
      <c r="AA44" s="113">
        <f t="shared" si="21"/>
        <v>4.840192722499981</v>
      </c>
      <c r="AB44" s="107">
        <f t="shared" si="21"/>
        <v>3.9268108024999915</v>
      </c>
      <c r="AC44" s="113">
        <f t="shared" si="21"/>
        <v>4.468841000000001</v>
      </c>
      <c r="AD44" s="113">
        <f t="shared" si="21"/>
        <v>4.947731359999996</v>
      </c>
      <c r="AE44" s="113">
        <f t="shared" si="21"/>
      </c>
      <c r="AF44" s="108">
        <f t="shared" si="21"/>
        <v>4.186931840000008</v>
      </c>
      <c r="AG44" s="107">
        <f t="shared" si="21"/>
        <v>4.760342562499997</v>
      </c>
      <c r="AH44" s="113">
        <f t="shared" si="21"/>
        <v>4.858624002500012</v>
      </c>
      <c r="AI44" s="107">
        <f t="shared" si="15"/>
        <v>3.820815562500024</v>
      </c>
      <c r="AJ44" s="106">
        <f t="shared" si="15"/>
        <v>4.3339673599999795</v>
      </c>
      <c r="AK44" s="113">
        <f t="shared" si="15"/>
        <v>4.351332562499999</v>
      </c>
      <c r="AL44" s="107">
        <f t="shared" si="15"/>
        <v>4.432048639999997</v>
      </c>
      <c r="AM44" s="113">
        <f t="shared" si="15"/>
        <v>5.0010089999999785</v>
      </c>
      <c r="AN44" s="107">
        <f t="shared" si="15"/>
        <v>3.7973816100000057</v>
      </c>
      <c r="AO44" s="113">
        <f t="shared" si="15"/>
        <v>4.564940490000002</v>
      </c>
      <c r="AP44" s="107">
        <f t="shared" si="16"/>
        <v>3.7108008225000155</v>
      </c>
      <c r="AQ44" s="113">
        <f t="shared" si="16"/>
        <v>3.878902409999996</v>
      </c>
      <c r="AR44" s="107">
        <f t="shared" si="16"/>
        <v>4.087945522500003</v>
      </c>
      <c r="AS44" s="113">
        <f t="shared" si="16"/>
        <v>4.041020002500018</v>
      </c>
      <c r="AT44" s="107">
        <f t="shared" si="16"/>
        <v>4.584370222499978</v>
      </c>
      <c r="AU44" s="113">
        <f t="shared" si="16"/>
        <v>5.05020035999999</v>
      </c>
    </row>
    <row r="45" spans="1:47" ht="15">
      <c r="A45" s="97">
        <f t="shared" si="5"/>
        <v>41255</v>
      </c>
      <c r="B45" s="106">
        <f t="shared" si="12"/>
      </c>
      <c r="C45" s="113">
        <f t="shared" si="12"/>
        <v>2.5298004900000004</v>
      </c>
      <c r="D45" s="107">
        <f t="shared" si="12"/>
        <v>2.5946152100000175</v>
      </c>
      <c r="E45" s="113">
        <f t="shared" si="12"/>
        <v>2.961608999999976</v>
      </c>
      <c r="F45" s="108">
        <f t="shared" si="12"/>
        <v>3.154492249999996</v>
      </c>
      <c r="G45" s="107">
        <f t="shared" si="12"/>
        <v>3.4502581024999923</v>
      </c>
      <c r="H45" s="113">
        <f t="shared" si="12"/>
        <v>3.6334180025000107</v>
      </c>
      <c r="I45" s="106"/>
      <c r="J45" s="139">
        <f t="shared" si="7"/>
        <v>41255</v>
      </c>
      <c r="K45" s="106">
        <f aca="true" t="shared" si="22" ref="K45:AH45">IF(K17&gt;0,((1+K17/200)^2-1)*100,"")</f>
        <v>4.183869702499998</v>
      </c>
      <c r="L45" s="113">
        <f t="shared" si="22"/>
        <v>4.298220022500021</v>
      </c>
      <c r="M45" s="108">
        <f t="shared" si="22"/>
        <v>4.3809588900000085</v>
      </c>
      <c r="N45" s="106">
        <f t="shared" si="22"/>
        <v>4.5393778025</v>
      </c>
      <c r="O45" s="113">
        <f t="shared" si="22"/>
        <v>4.883201562499995</v>
      </c>
      <c r="P45" s="108">
        <f t="shared" si="22"/>
        <v>3.8350810025000293</v>
      </c>
      <c r="Q45" s="107">
        <f t="shared" si="22"/>
        <v>4.313539559999979</v>
      </c>
      <c r="R45" s="106">
        <f t="shared" si="9"/>
        <v>4.511773610000014</v>
      </c>
      <c r="S45" s="113">
        <f t="shared" si="14"/>
        <v>4.939535999999989</v>
      </c>
      <c r="T45" s="107">
        <f t="shared" si="9"/>
        <v>4.983589822500001</v>
      </c>
      <c r="U45" s="113">
        <f t="shared" si="22"/>
      </c>
      <c r="V45" s="107">
        <f t="shared" si="22"/>
        <v>4.492350622500019</v>
      </c>
      <c r="W45" s="113">
        <f t="shared" si="10"/>
        <v>5.362013159999979</v>
      </c>
      <c r="X45" s="107">
        <f t="shared" si="22"/>
        <v>4.073662722500004</v>
      </c>
      <c r="Y45" s="113">
        <f t="shared" si="22"/>
      </c>
      <c r="Z45" s="107">
        <f t="shared" si="22"/>
        <v>4.05020024999998</v>
      </c>
      <c r="AA45" s="113">
        <f t="shared" si="22"/>
        <v>4.908806250000031</v>
      </c>
      <c r="AB45" s="107">
        <f t="shared" si="22"/>
        <v>3.95841600000002</v>
      </c>
      <c r="AC45" s="113">
        <f t="shared" si="22"/>
        <v>4.513818239999989</v>
      </c>
      <c r="AD45" s="113">
        <f t="shared" si="22"/>
        <v>5.016380062500003</v>
      </c>
      <c r="AE45" s="113">
        <f t="shared" si="22"/>
      </c>
      <c r="AF45" s="108">
        <f t="shared" si="22"/>
        <v>4.251247122499979</v>
      </c>
      <c r="AG45" s="107">
        <f t="shared" si="22"/>
        <v>4.835073209999985</v>
      </c>
      <c r="AH45" s="113">
        <f t="shared" si="22"/>
        <v>4.9323653224999875</v>
      </c>
      <c r="AI45" s="107">
        <f t="shared" si="15"/>
        <v>3.8799216224999933</v>
      </c>
      <c r="AJ45" s="106">
        <f t="shared" si="15"/>
        <v>4.379937222500008</v>
      </c>
      <c r="AK45" s="113">
        <f t="shared" si="15"/>
        <v>4.3932192900000056</v>
      </c>
      <c r="AL45" s="107">
        <f t="shared" si="15"/>
        <v>4.485195240000017</v>
      </c>
      <c r="AM45" s="113">
        <f t="shared" si="15"/>
        <v>5.083000999999987</v>
      </c>
      <c r="AN45" s="107">
        <f t="shared" si="15"/>
        <v>3.8340620100000056</v>
      </c>
      <c r="AO45" s="113">
        <f t="shared" si="15"/>
        <v>4.647785062499987</v>
      </c>
      <c r="AP45" s="107">
        <f t="shared" si="16"/>
        <v>3.7556146025000015</v>
      </c>
      <c r="AQ45" s="113">
        <f t="shared" si="16"/>
        <v>3.921713640000002</v>
      </c>
      <c r="AR45" s="107">
        <f t="shared" si="16"/>
        <v>4.1420249999999825</v>
      </c>
      <c r="AS45" s="113">
        <f t="shared" si="16"/>
        <v>4.082844410000019</v>
      </c>
      <c r="AT45" s="107">
        <f t="shared" si="16"/>
        <v>4.651877002500027</v>
      </c>
      <c r="AU45" s="113">
        <f t="shared" si="16"/>
        <v>5.121958410000005</v>
      </c>
    </row>
    <row r="46" spans="1:47" ht="15">
      <c r="A46" s="97">
        <f t="shared" si="5"/>
        <v>41256</v>
      </c>
      <c r="B46" s="106">
        <f t="shared" si="12"/>
      </c>
      <c r="C46" s="113">
        <f t="shared" si="12"/>
        <v>2.479178240000013</v>
      </c>
      <c r="D46" s="107">
        <f t="shared" si="12"/>
        <v>2.602718490000022</v>
      </c>
      <c r="E46" s="113">
        <f t="shared" si="12"/>
        <v>2.973785760000025</v>
      </c>
      <c r="F46" s="108">
        <f t="shared" si="12"/>
        <v>3.1687118399999825</v>
      </c>
      <c r="G46" s="107">
        <f t="shared" si="12"/>
        <v>3.4594122499999935</v>
      </c>
      <c r="H46" s="113">
        <f t="shared" si="12"/>
        <v>3.6374900624999817</v>
      </c>
      <c r="I46" s="106"/>
      <c r="J46" s="139">
        <f t="shared" si="7"/>
        <v>41256</v>
      </c>
      <c r="K46" s="106">
        <f aca="true" t="shared" si="23" ref="K46:AH46">IF(K18&gt;0,((1+K18/200)^2-1)*100,"")</f>
        <v>4.191014759999989</v>
      </c>
      <c r="L46" s="113">
        <f t="shared" si="23"/>
        <v>4.309454239999999</v>
      </c>
      <c r="M46" s="108">
        <f t="shared" si="23"/>
        <v>4.372785690000014</v>
      </c>
      <c r="N46" s="106">
        <f t="shared" si="23"/>
        <v>4.5628953599999855</v>
      </c>
      <c r="O46" s="113">
        <f t="shared" si="23"/>
        <v>4.907782002500016</v>
      </c>
      <c r="P46" s="108">
        <f t="shared" si="23"/>
        <v>3.8238723599999913</v>
      </c>
      <c r="Q46" s="107">
        <f t="shared" si="23"/>
        <v>4.321710439999982</v>
      </c>
      <c r="R46" s="106">
        <f t="shared" si="9"/>
        <v>4.5240416900000024</v>
      </c>
      <c r="S46" s="113">
        <f t="shared" si="14"/>
        <v>4.962074010000017</v>
      </c>
      <c r="T46" s="107">
        <f t="shared" si="9"/>
        <v>5.0102315024999955</v>
      </c>
      <c r="U46" s="113">
        <f t="shared" si="23"/>
      </c>
      <c r="V46" s="107">
        <f t="shared" si="23"/>
        <v>4.504617562500002</v>
      </c>
      <c r="W46" s="113">
        <f t="shared" si="10"/>
        <v>5.387676222500026</v>
      </c>
      <c r="X46" s="107">
        <f t="shared" si="23"/>
        <v>4.139984009999975</v>
      </c>
      <c r="Y46" s="113">
        <f t="shared" si="23"/>
      </c>
      <c r="Z46" s="107">
        <f t="shared" si="23"/>
        <v>4.05122030249998</v>
      </c>
      <c r="AA46" s="113">
        <f t="shared" si="23"/>
        <v>4.923146239999987</v>
      </c>
      <c r="AB46" s="107">
        <f t="shared" si="23"/>
        <v>3.946181159999984</v>
      </c>
      <c r="AC46" s="113">
        <f t="shared" si="23"/>
        <v>4.523019322499988</v>
      </c>
      <c r="AD46" s="113">
        <f t="shared" si="23"/>
        <v>5.03072740249999</v>
      </c>
      <c r="AE46" s="113">
        <f t="shared" si="23"/>
      </c>
      <c r="AF46" s="108">
        <f t="shared" si="23"/>
        <v>4.262478810000014</v>
      </c>
      <c r="AG46" s="107">
        <f t="shared" si="23"/>
        <v>4.860672022499979</v>
      </c>
      <c r="AH46" s="113">
        <f t="shared" si="23"/>
        <v>4.956951522500019</v>
      </c>
      <c r="AI46" s="107">
        <f t="shared" si="15"/>
        <v>3.818777722500011</v>
      </c>
      <c r="AJ46" s="106">
        <f t="shared" si="15"/>
        <v>4.386067302499996</v>
      </c>
      <c r="AK46" s="113">
        <f t="shared" si="15"/>
        <v>4.40956761000002</v>
      </c>
      <c r="AL46" s="107">
        <f t="shared" si="15"/>
        <v>4.502573022499989</v>
      </c>
      <c r="AM46" s="113">
        <f t="shared" si="15"/>
        <v>5.106579622500007</v>
      </c>
      <c r="AN46" s="107">
        <f t="shared" si="15"/>
        <v>3.8462902500000062</v>
      </c>
      <c r="AO46" s="113">
        <f t="shared" si="15"/>
        <v>4.632440999999976</v>
      </c>
      <c r="AP46" s="107">
        <f t="shared" si="16"/>
        <v>3.750521640000004</v>
      </c>
      <c r="AQ46" s="113">
        <f t="shared" si="16"/>
        <v>3.929869159999999</v>
      </c>
      <c r="AR46" s="107">
        <f t="shared" si="16"/>
        <v>4.146107040000024</v>
      </c>
      <c r="AS46" s="113">
        <f t="shared" si="16"/>
        <v>4.091006250000029</v>
      </c>
      <c r="AT46" s="107">
        <f t="shared" si="16"/>
        <v>4.665176360000012</v>
      </c>
      <c r="AU46" s="113">
        <f t="shared" si="16"/>
        <v>5.138363689999981</v>
      </c>
    </row>
    <row r="47" spans="1:47" ht="15">
      <c r="A47" s="97">
        <f t="shared" si="5"/>
        <v>41257</v>
      </c>
      <c r="B47" s="106">
        <f t="shared" si="12"/>
      </c>
      <c r="C47" s="113">
        <f t="shared" si="12"/>
        <v>2.5541036100000136</v>
      </c>
      <c r="D47" s="107">
        <f t="shared" si="12"/>
        <v>2.6250041599999774</v>
      </c>
      <c r="E47" s="113">
        <f t="shared" si="12"/>
        <v>2.9879928899999797</v>
      </c>
      <c r="F47" s="108">
        <f t="shared" si="12"/>
        <v>3.1890272399999864</v>
      </c>
      <c r="G47" s="107">
        <f t="shared" si="12"/>
        <v>3.4736528400000077</v>
      </c>
      <c r="H47" s="113">
        <f t="shared" si="12"/>
        <v>3.6456344225000104</v>
      </c>
      <c r="I47" s="106"/>
      <c r="J47" s="139">
        <f t="shared" si="7"/>
        <v>41257</v>
      </c>
      <c r="K47" s="106">
        <f aca="true" t="shared" si="24" ref="K47:AH47">IF(K19&gt;0,((1+K19/200)^2-1)*100,"")</f>
        <v>4.204284802499991</v>
      </c>
      <c r="L47" s="113">
        <f t="shared" si="24"/>
        <v>4.328860222499986</v>
      </c>
      <c r="M47" s="108">
        <f t="shared" si="24"/>
        <v>4.43613636000002</v>
      </c>
      <c r="N47" s="106">
        <f t="shared" si="24"/>
        <v>4.580279602500004</v>
      </c>
      <c r="O47" s="113">
        <f t="shared" si="24"/>
        <v>4.915976122499988</v>
      </c>
      <c r="P47" s="108">
        <f t="shared" si="24"/>
        <v>3.8350810025000293</v>
      </c>
      <c r="Q47" s="107">
        <f t="shared" si="24"/>
        <v>4.350311039999988</v>
      </c>
      <c r="R47" s="106">
        <f t="shared" si="9"/>
        <v>4.5393778025</v>
      </c>
      <c r="S47" s="113">
        <f t="shared" si="14"/>
        <v>4.988712960000008</v>
      </c>
      <c r="T47" s="107">
        <f t="shared" si="9"/>
        <v>5.036876562500003</v>
      </c>
      <c r="U47" s="113">
        <f t="shared" si="24"/>
      </c>
      <c r="V47" s="107">
        <f t="shared" si="24"/>
        <v>4.540400250000021</v>
      </c>
      <c r="W47" s="113">
        <f t="shared" si="10"/>
        <v>5.423609759999981</v>
      </c>
      <c r="X47" s="107">
        <f t="shared" si="24"/>
        <v>4.085905062499995</v>
      </c>
      <c r="Y47" s="113">
        <f t="shared" si="24"/>
      </c>
      <c r="Z47" s="107">
        <f t="shared" si="24"/>
        <v>4.108351222499995</v>
      </c>
      <c r="AA47" s="113">
        <f t="shared" si="24"/>
        <v>4.9323653224999875</v>
      </c>
      <c r="AB47" s="107">
        <f t="shared" si="24"/>
        <v>3.9013262399999915</v>
      </c>
      <c r="AC47" s="113">
        <f t="shared" si="24"/>
        <v>4.555737562499984</v>
      </c>
      <c r="AD47" s="113">
        <f t="shared" si="24"/>
        <v>5.1168320225000175</v>
      </c>
      <c r="AE47" s="113">
        <f t="shared" si="24"/>
        <v>5.465711122499983</v>
      </c>
      <c r="AF47" s="108">
        <f t="shared" si="24"/>
        <v>4.2757534025000155</v>
      </c>
      <c r="AG47" s="107">
        <f t="shared" si="24"/>
        <v>4.900612410000016</v>
      </c>
      <c r="AH47" s="113">
        <f t="shared" si="24"/>
        <v>4.991786902500017</v>
      </c>
      <c r="AI47" s="107">
        <f t="shared" si="15"/>
        <v>3.8401760399999985</v>
      </c>
      <c r="AJ47" s="106">
        <f t="shared" si="15"/>
        <v>4.42387343999997</v>
      </c>
      <c r="AK47" s="113">
        <f t="shared" si="15"/>
        <v>4.408545802500008</v>
      </c>
      <c r="AL47" s="107">
        <f t="shared" si="15"/>
        <v>4.52608644000001</v>
      </c>
      <c r="AM47" s="113">
        <f t="shared" si="15"/>
        <v>5.137338322500007</v>
      </c>
      <c r="AN47" s="107">
        <f t="shared" si="15"/>
        <v>3.8534237224999934</v>
      </c>
      <c r="AO47" s="113">
        <f t="shared" si="15"/>
        <v>4.653923002499982</v>
      </c>
      <c r="AP47" s="107">
        <f t="shared" si="16"/>
        <v>3.7250587024999726</v>
      </c>
      <c r="AQ47" s="113">
        <f t="shared" si="16"/>
        <v>3.954337639999994</v>
      </c>
      <c r="AR47" s="107">
        <f t="shared" si="16"/>
        <v>4.1563124899999915</v>
      </c>
      <c r="AS47" s="113">
        <f t="shared" si="16"/>
        <v>4.160394810000012</v>
      </c>
      <c r="AT47" s="107">
        <f t="shared" si="16"/>
        <v>4.71121912250001</v>
      </c>
      <c r="AU47" s="113">
        <f t="shared" si="16"/>
        <v>5.159897562499993</v>
      </c>
    </row>
    <row r="48" spans="1:47" ht="15">
      <c r="A48" s="97">
        <f t="shared" si="5"/>
        <v>41260</v>
      </c>
      <c r="B48" s="106">
        <f t="shared" si="12"/>
      </c>
      <c r="C48" s="113">
        <f t="shared" si="12"/>
        <v>2.5541036100000136</v>
      </c>
      <c r="D48" s="107">
        <f t="shared" si="12"/>
        <v>2.6168999999999887</v>
      </c>
      <c r="E48" s="113">
        <f t="shared" si="12"/>
        <v>2.984948422500011</v>
      </c>
      <c r="F48" s="108">
        <f t="shared" si="12"/>
        <v>3.1788692900000193</v>
      </c>
      <c r="G48" s="107">
        <f t="shared" si="12"/>
        <v>3.4634808899999703</v>
      </c>
      <c r="H48" s="113">
        <f t="shared" si="12"/>
        <v>3.6324000000000023</v>
      </c>
      <c r="I48" s="106"/>
      <c r="J48" s="139">
        <f t="shared" si="7"/>
        <v>41260</v>
      </c>
      <c r="K48" s="106">
        <f aca="true" t="shared" si="25" ref="K48:AH48">IF(K20&gt;0,((1+K20/200)^2-1)*100,"")</f>
        <v>4.137943040000014</v>
      </c>
      <c r="L48" s="113">
        <f t="shared" si="25"/>
        <v>4.261457722499995</v>
      </c>
      <c r="M48" s="108">
        <f t="shared" si="25"/>
        <v>4.328860222499986</v>
      </c>
      <c r="N48" s="106">
        <f t="shared" si="25"/>
        <v>4.500528502499979</v>
      </c>
      <c r="O48" s="113">
        <f t="shared" si="25"/>
        <v>4.880129210000006</v>
      </c>
      <c r="P48" s="108">
        <f t="shared" si="25"/>
        <v>3.779043840000007</v>
      </c>
      <c r="Q48" s="107">
        <f t="shared" si="25"/>
        <v>4.28800762249999</v>
      </c>
      <c r="R48" s="106">
        <f t="shared" si="9"/>
        <v>4.471907322500024</v>
      </c>
      <c r="S48" s="113">
        <f t="shared" si="14"/>
        <v>4.924170562499985</v>
      </c>
      <c r="T48" s="107">
        <f t="shared" si="9"/>
        <v>4.973343922499995</v>
      </c>
      <c r="U48" s="113">
        <f t="shared" si="25"/>
      </c>
      <c r="V48" s="107">
        <f t="shared" si="25"/>
        <v>4.468841000000001</v>
      </c>
      <c r="W48" s="113">
        <f t="shared" si="10"/>
        <v>5.3599602500000065</v>
      </c>
      <c r="X48" s="107">
        <f t="shared" si="25"/>
        <v>4.048160160000003</v>
      </c>
      <c r="Y48" s="113">
        <f t="shared" si="25"/>
        <v>4.597665289999986</v>
      </c>
      <c r="Z48" s="107">
        <f t="shared" si="25"/>
        <v>3.9941050625000196</v>
      </c>
      <c r="AA48" s="113">
        <f t="shared" si="25"/>
        <v>4.860672022499979</v>
      </c>
      <c r="AB48" s="107">
        <f t="shared" si="25"/>
        <v>3.8982683024999742</v>
      </c>
      <c r="AC48" s="113">
        <f t="shared" si="25"/>
        <v>4.491328410000017</v>
      </c>
      <c r="AD48" s="113">
        <f t="shared" si="25"/>
        <v>4.997934922500025</v>
      </c>
      <c r="AE48" s="113">
        <f t="shared" si="25"/>
      </c>
      <c r="AF48" s="108">
        <f t="shared" si="25"/>
        <v>4.2298064899999765</v>
      </c>
      <c r="AG48" s="107">
        <f t="shared" si="25"/>
        <v>4.83200156250001</v>
      </c>
      <c r="AH48" s="113">
        <f t="shared" si="25"/>
        <v>4.9323653224999875</v>
      </c>
      <c r="AI48" s="107">
        <f aca="true" t="shared" si="26" ref="AI48:AU57">IF(AI20&gt;0,((1+AI20/200)^2-1)*100,"")</f>
        <v>3.786175002500025</v>
      </c>
      <c r="AJ48" s="106">
        <f t="shared" si="26"/>
        <v>4.365634402499996</v>
      </c>
      <c r="AK48" s="113">
        <f t="shared" si="26"/>
        <v>4.3646128100000015</v>
      </c>
      <c r="AL48" s="107">
        <f t="shared" si="26"/>
        <v>4.459642302499978</v>
      </c>
      <c r="AM48" s="113">
        <f t="shared" si="26"/>
        <v>5.097352889999973</v>
      </c>
      <c r="AN48" s="107">
        <f t="shared" si="26"/>
        <v>3.810626562499997</v>
      </c>
      <c r="AO48" s="113">
        <f t="shared" si="26"/>
        <v>4.613006802499986</v>
      </c>
      <c r="AP48" s="107">
        <f t="shared" si="26"/>
        <v>3.672105802499992</v>
      </c>
      <c r="AQ48" s="113">
        <f t="shared" si="26"/>
        <v>3.8727872399999974</v>
      </c>
      <c r="AR48" s="107">
        <f t="shared" si="26"/>
        <v>4.091006250000029</v>
      </c>
      <c r="AS48" s="113">
        <f t="shared" si="26"/>
        <v>4.071622402499986</v>
      </c>
      <c r="AT48" s="107">
        <f t="shared" si="26"/>
        <v>4.629372322500003</v>
      </c>
      <c r="AU48" s="113">
        <f t="shared" si="26"/>
        <v>5.10350399999997</v>
      </c>
    </row>
    <row r="49" spans="1:47" ht="15">
      <c r="A49" s="97">
        <f t="shared" si="5"/>
        <v>41261</v>
      </c>
      <c r="B49" s="106">
        <f aca="true" t="shared" si="27" ref="B49:H58">IF(B21&gt;0,((1+B21/200)^2-1)*100,"")</f>
      </c>
      <c r="C49" s="113">
        <f t="shared" si="27"/>
        <v>2.536888602499987</v>
      </c>
      <c r="D49" s="107">
        <f t="shared" si="27"/>
        <v>2.5936023225000104</v>
      </c>
      <c r="E49" s="113">
        <f t="shared" si="27"/>
        <v>2.9717562500000128</v>
      </c>
      <c r="F49" s="108">
        <f t="shared" si="27"/>
        <v>3.166680409999967</v>
      </c>
      <c r="G49" s="107">
        <f t="shared" si="27"/>
        <v>3.445172639999994</v>
      </c>
      <c r="H49" s="113">
        <f t="shared" si="27"/>
        <v>3.603897960000002</v>
      </c>
      <c r="I49" s="106"/>
      <c r="J49" s="139">
        <f t="shared" si="7"/>
        <v>41261</v>
      </c>
      <c r="K49" s="106">
        <f aca="true" t="shared" si="28" ref="K49:AH49">IF(K21&gt;0,((1+K21/200)^2-1)*100,"")</f>
        <v>4.131820250000007</v>
      </c>
      <c r="L49" s="113">
        <f t="shared" si="28"/>
        <v>4.251247122499979</v>
      </c>
      <c r="M49" s="108">
        <f t="shared" si="28"/>
        <v>4.341117562499974</v>
      </c>
      <c r="N49" s="106">
        <f t="shared" si="28"/>
        <v>4.483150889999998</v>
      </c>
      <c r="O49" s="113">
        <f t="shared" si="28"/>
        <v>4.876032809999997</v>
      </c>
      <c r="P49" s="108">
        <f t="shared" si="28"/>
        <v>3.778025122500006</v>
      </c>
      <c r="Q49" s="107">
        <f t="shared" si="28"/>
        <v>4.284944000000013</v>
      </c>
      <c r="R49" s="106">
        <f t="shared" si="9"/>
        <v>4.463730562500023</v>
      </c>
      <c r="S49" s="113">
        <f t="shared" si="14"/>
        <v>4.909830502499979</v>
      </c>
      <c r="T49" s="107">
        <f t="shared" si="9"/>
        <v>4.962074010000017</v>
      </c>
      <c r="U49" s="113">
        <f t="shared" si="28"/>
      </c>
      <c r="V49" s="107">
        <f t="shared" si="28"/>
        <v>4.462708490000011</v>
      </c>
      <c r="W49" s="113">
        <f t="shared" si="10"/>
        <v>5.3558544900000005</v>
      </c>
      <c r="X49" s="107">
        <f t="shared" si="28"/>
        <v>4.047140122500004</v>
      </c>
      <c r="Y49" s="113">
        <f t="shared" si="28"/>
      </c>
      <c r="Z49" s="107">
        <f t="shared" si="28"/>
        <v>3.9900260025000023</v>
      </c>
      <c r="AA49" s="113">
        <f t="shared" si="28"/>
        <v>4.852480062500009</v>
      </c>
      <c r="AB49" s="107">
        <f t="shared" si="28"/>
        <v>3.903364890000005</v>
      </c>
      <c r="AC49" s="113">
        <f t="shared" si="28"/>
        <v>4.474973690000006</v>
      </c>
      <c r="AD49" s="113">
        <f t="shared" si="28"/>
        <v>4.983589822500001</v>
      </c>
      <c r="AE49" s="113">
        <f t="shared" si="28"/>
      </c>
      <c r="AF49" s="108">
        <f t="shared" si="28"/>
        <v>4.22368099999999</v>
      </c>
      <c r="AG49" s="107">
        <f t="shared" si="28"/>
        <v>4.821763062499995</v>
      </c>
      <c r="AH49" s="113">
        <f t="shared" si="28"/>
        <v>4.922121922500011</v>
      </c>
      <c r="AI49" s="107">
        <f t="shared" si="26"/>
        <v>3.787193759999985</v>
      </c>
      <c r="AJ49" s="106">
        <f t="shared" si="26"/>
        <v>4.371764062499994</v>
      </c>
      <c r="AK49" s="113">
        <f t="shared" si="26"/>
        <v>4.35541870249998</v>
      </c>
      <c r="AL49" s="107">
        <f t="shared" si="26"/>
        <v>4.4514660224999725</v>
      </c>
      <c r="AM49" s="113">
        <f t="shared" si="26"/>
        <v>5.091201959999991</v>
      </c>
      <c r="AN49" s="107">
        <f t="shared" si="26"/>
        <v>3.815720999999983</v>
      </c>
      <c r="AO49" s="113">
        <f t="shared" si="26"/>
        <v>4.601756250000011</v>
      </c>
      <c r="AP49" s="107">
        <f t="shared" si="26"/>
        <v>3.67108760999999</v>
      </c>
      <c r="AQ49" s="113">
        <f t="shared" si="26"/>
        <v>3.8707488899999865</v>
      </c>
      <c r="AR49" s="107">
        <f t="shared" si="26"/>
        <v>4.0869252899999875</v>
      </c>
      <c r="AS49" s="113">
        <f t="shared" si="26"/>
        <v>4.075703062500002</v>
      </c>
      <c r="AT49" s="107">
        <f t="shared" si="26"/>
        <v>4.623235102500023</v>
      </c>
      <c r="AU49" s="113">
        <f t="shared" si="26"/>
        <v>5.084026102499983</v>
      </c>
    </row>
    <row r="50" spans="1:47" ht="15">
      <c r="A50" s="97">
        <f t="shared" si="5"/>
        <v>41262</v>
      </c>
      <c r="B50" s="106">
        <f t="shared" si="27"/>
      </c>
      <c r="C50" s="113">
        <f t="shared" si="27"/>
        <v>2.5460022500000123</v>
      </c>
      <c r="D50" s="107">
        <f t="shared" si="27"/>
        <v>2.5986668100000054</v>
      </c>
      <c r="E50" s="113">
        <f t="shared" si="27"/>
        <v>2.976830062500002</v>
      </c>
      <c r="F50" s="108">
        <f t="shared" si="27"/>
        <v>3.1717590225000203</v>
      </c>
      <c r="G50" s="107">
        <f t="shared" si="27"/>
        <v>3.4492409999999696</v>
      </c>
      <c r="H50" s="113">
        <f t="shared" si="27"/>
        <v>3.606951562500016</v>
      </c>
      <c r="I50" s="106"/>
      <c r="J50" s="139">
        <f t="shared" si="7"/>
        <v>41262</v>
      </c>
      <c r="K50" s="106">
        <f aca="true" t="shared" si="29" ref="K50:AH50">IF(K22&gt;0,((1+K22/200)^2-1)*100,"")</f>
        <v>4.134881622499997</v>
      </c>
      <c r="L50" s="113">
        <f t="shared" si="29"/>
        <v>4.2522681599999945</v>
      </c>
      <c r="M50" s="108">
        <f t="shared" si="29"/>
        <v>4.343160522499989</v>
      </c>
      <c r="N50" s="106">
        <f t="shared" si="29"/>
        <v>4.473951562499989</v>
      </c>
      <c r="O50" s="113">
        <f t="shared" si="29"/>
        <v>4.880129210000006</v>
      </c>
      <c r="P50" s="108">
        <f t="shared" si="29"/>
        <v>3.78210002249999</v>
      </c>
      <c r="Q50" s="107">
        <f t="shared" si="29"/>
        <v>4.279838062499985</v>
      </c>
      <c r="R50" s="106">
        <f t="shared" si="9"/>
        <v>4.457598202500024</v>
      </c>
      <c r="S50" s="113">
        <f t="shared" si="14"/>
        <v>4.919048999999998</v>
      </c>
      <c r="T50" s="107">
        <f t="shared" si="9"/>
        <v>4.970270250000008</v>
      </c>
      <c r="U50" s="113">
        <f t="shared" si="29"/>
      </c>
      <c r="V50" s="107">
        <f t="shared" si="29"/>
        <v>4.458620249999989</v>
      </c>
      <c r="W50" s="113">
        <f t="shared" si="10"/>
        <v>5.357907360000014</v>
      </c>
      <c r="X50" s="107">
        <f t="shared" si="29"/>
        <v>4.046120090000005</v>
      </c>
      <c r="Y50" s="113">
        <f t="shared" si="29"/>
      </c>
      <c r="Z50" s="107">
        <f t="shared" si="29"/>
        <v>3.9900260025000023</v>
      </c>
      <c r="AA50" s="113">
        <f t="shared" si="29"/>
        <v>4.852480062500009</v>
      </c>
      <c r="AB50" s="107">
        <f t="shared" si="29"/>
        <v>3.9380250000000228</v>
      </c>
      <c r="AC50" s="113">
        <f t="shared" si="29"/>
        <v>4.465774722499982</v>
      </c>
      <c r="AD50" s="113">
        <f t="shared" si="29"/>
        <v>4.977442222500006</v>
      </c>
      <c r="AE50" s="113">
        <f t="shared" si="29"/>
      </c>
      <c r="AF50" s="108">
        <f t="shared" si="29"/>
        <v>4.21959744</v>
      </c>
      <c r="AG50" s="107">
        <f t="shared" si="29"/>
        <v>4.825858402499983</v>
      </c>
      <c r="AH50" s="113">
        <f t="shared" si="29"/>
        <v>4.924170562499985</v>
      </c>
      <c r="AI50" s="107">
        <f t="shared" si="26"/>
        <v>3.8462902500000062</v>
      </c>
      <c r="AJ50" s="106">
        <f t="shared" si="26"/>
        <v>4.35541870249998</v>
      </c>
      <c r="AK50" s="113">
        <f t="shared" si="26"/>
        <v>4.341117562499974</v>
      </c>
      <c r="AL50" s="107">
        <f t="shared" si="26"/>
        <v>4.454532089999996</v>
      </c>
      <c r="AM50" s="113">
        <f t="shared" si="26"/>
        <v>5.119907840000004</v>
      </c>
      <c r="AN50" s="107">
        <f t="shared" si="26"/>
        <v>3.809607689999983</v>
      </c>
      <c r="AO50" s="113">
        <f t="shared" si="26"/>
        <v>4.60380175999997</v>
      </c>
      <c r="AP50" s="107">
        <f t="shared" si="26"/>
        <v>3.6700694224999886</v>
      </c>
      <c r="AQ50" s="113">
        <f t="shared" si="26"/>
        <v>3.826929202500007</v>
      </c>
      <c r="AR50" s="107">
        <f t="shared" si="26"/>
        <v>4.083864622500011</v>
      </c>
      <c r="AS50" s="113">
        <f t="shared" si="26"/>
        <v>4.067541822499998</v>
      </c>
      <c r="AT50" s="107">
        <f t="shared" si="26"/>
        <v>4.621189402500003</v>
      </c>
      <c r="AU50" s="113">
        <f t="shared" si="26"/>
        <v>5.09017682249997</v>
      </c>
    </row>
    <row r="51" spans="1:47" ht="15">
      <c r="A51" s="97">
        <f t="shared" si="5"/>
        <v>41263</v>
      </c>
      <c r="B51" s="106">
        <f t="shared" si="27"/>
      </c>
      <c r="C51" s="113">
        <f t="shared" si="27"/>
        <v>2.5267628025000155</v>
      </c>
      <c r="D51" s="107">
        <f t="shared" si="27"/>
        <v>2.5905636899999918</v>
      </c>
      <c r="E51" s="113">
        <f t="shared" si="27"/>
        <v>2.9727710025000187</v>
      </c>
      <c r="F51" s="108">
        <f t="shared" si="27"/>
        <v>3.1676961224999856</v>
      </c>
      <c r="G51" s="107">
        <f t="shared" si="27"/>
        <v>3.448223902500014</v>
      </c>
      <c r="H51" s="113">
        <f t="shared" si="27"/>
        <v>3.599826560000019</v>
      </c>
      <c r="I51" s="106"/>
      <c r="J51" s="139">
        <f t="shared" si="7"/>
        <v>41263</v>
      </c>
      <c r="K51" s="106">
        <f aca="true" t="shared" si="30" ref="K51:AH51">IF(K23&gt;0,((1+K23/200)^2-1)*100,"")</f>
        <v>4.102229302499993</v>
      </c>
      <c r="L51" s="113">
        <f t="shared" si="30"/>
        <v>4.226743722500004</v>
      </c>
      <c r="M51" s="108">
        <f t="shared" si="30"/>
        <v>4.279838062499985</v>
      </c>
      <c r="N51" s="106">
        <f t="shared" si="30"/>
        <v>4.464752640000014</v>
      </c>
      <c r="O51" s="113">
        <f t="shared" si="30"/>
        <v>4.876032809999997</v>
      </c>
      <c r="P51" s="108">
        <f t="shared" si="30"/>
        <v>3.77293161000003</v>
      </c>
      <c r="Q51" s="107">
        <f t="shared" si="30"/>
        <v>4.258394489999984</v>
      </c>
      <c r="R51" s="106">
        <f t="shared" si="9"/>
        <v>4.4279610000000025</v>
      </c>
      <c r="S51" s="113">
        <f t="shared" si="14"/>
        <v>4.896515609999996</v>
      </c>
      <c r="T51" s="107">
        <f t="shared" si="9"/>
        <v>4.949780250000013</v>
      </c>
      <c r="U51" s="113">
        <f t="shared" si="30"/>
      </c>
      <c r="V51" s="107">
        <f t="shared" si="30"/>
        <v>4.442268090000012</v>
      </c>
      <c r="W51" s="113">
        <f t="shared" si="10"/>
        <v>5.356880922499996</v>
      </c>
      <c r="X51" s="107">
        <f t="shared" si="30"/>
        <v>4.048160160000003</v>
      </c>
      <c r="Y51" s="113">
        <f t="shared" si="30"/>
      </c>
      <c r="Z51" s="107">
        <f t="shared" si="30"/>
        <v>3.972690890000008</v>
      </c>
      <c r="AA51" s="113">
        <f t="shared" si="30"/>
        <v>4.835073209999985</v>
      </c>
      <c r="AB51" s="107">
        <f t="shared" si="30"/>
        <v>3.9268108024999915</v>
      </c>
      <c r="AC51" s="113">
        <f t="shared" si="30"/>
        <v>4.441246122500009</v>
      </c>
      <c r="AD51" s="113">
        <f t="shared" si="30"/>
        <v>4.963098522500009</v>
      </c>
      <c r="AE51" s="113">
        <f t="shared" si="30"/>
      </c>
      <c r="AF51" s="108">
        <f t="shared" si="30"/>
        <v>4.2093888899999765</v>
      </c>
      <c r="AG51" s="107">
        <f t="shared" si="30"/>
        <v>4.823810722499999</v>
      </c>
      <c r="AH51" s="113">
        <f t="shared" si="30"/>
        <v>4.93338968999999</v>
      </c>
      <c r="AI51" s="107">
        <f t="shared" si="26"/>
        <v>3.7831187599999927</v>
      </c>
      <c r="AJ51" s="106">
        <f t="shared" si="26"/>
        <v>4.356440249999993</v>
      </c>
      <c r="AK51" s="113">
        <f t="shared" si="26"/>
        <v>4.360526490000027</v>
      </c>
      <c r="AL51" s="107">
        <f t="shared" si="26"/>
        <v>4.4514660224999725</v>
      </c>
      <c r="AM51" s="113">
        <f t="shared" si="26"/>
        <v>5.121958410000005</v>
      </c>
      <c r="AN51" s="107">
        <f t="shared" si="26"/>
        <v>3.8075699600000235</v>
      </c>
      <c r="AO51" s="113">
        <f t="shared" si="26"/>
        <v>4.602779002500013</v>
      </c>
      <c r="AP51" s="107">
        <f t="shared" si="26"/>
        <v>3.6619241025000138</v>
      </c>
      <c r="AQ51" s="113">
        <f t="shared" si="26"/>
        <v>3.809607689999983</v>
      </c>
      <c r="AR51" s="107">
        <f t="shared" si="26"/>
        <v>4.039999999999999</v>
      </c>
      <c r="AS51" s="113">
        <f t="shared" si="26"/>
        <v>4.054280490000006</v>
      </c>
      <c r="AT51" s="107">
        <f t="shared" si="26"/>
        <v>4.602779002500013</v>
      </c>
      <c r="AU51" s="113">
        <f t="shared" si="26"/>
        <v>5.280938422499992</v>
      </c>
    </row>
    <row r="52" spans="1:47" ht="15">
      <c r="A52" s="97">
        <f t="shared" si="5"/>
        <v>41264</v>
      </c>
      <c r="B52" s="106">
        <f t="shared" si="27"/>
      </c>
      <c r="C52" s="113">
        <f t="shared" si="27"/>
        <v>2.536888602499987</v>
      </c>
      <c r="D52" s="107">
        <f t="shared" si="27"/>
        <v>2.5814480625000247</v>
      </c>
      <c r="E52" s="113">
        <f t="shared" si="27"/>
        <v>2.9595796100000182</v>
      </c>
      <c r="F52" s="108">
        <f t="shared" si="27"/>
        <v>3.154492249999996</v>
      </c>
      <c r="G52" s="107">
        <f t="shared" si="27"/>
        <v>3.4370361599999955</v>
      </c>
      <c r="H52" s="113">
        <f t="shared" si="27"/>
        <v>3.5977908900000077</v>
      </c>
      <c r="I52" s="106"/>
      <c r="J52" s="139">
        <f t="shared" si="7"/>
        <v>41264</v>
      </c>
      <c r="K52" s="106">
        <f aca="true" t="shared" si="31" ref="K52:AH52">IF(K24&gt;0,((1+K24/200)^2-1)*100,"")</f>
        <v>4.106310562499993</v>
      </c>
      <c r="L52" s="113">
        <f t="shared" si="31"/>
        <v>4.217555689999997</v>
      </c>
      <c r="M52" s="108">
        <f t="shared" si="31"/>
        <v>4.268605440000006</v>
      </c>
      <c r="N52" s="106">
        <f t="shared" si="31"/>
        <v>4.469863102500016</v>
      </c>
      <c r="O52" s="113">
        <f t="shared" si="31"/>
        <v>4.851456090000017</v>
      </c>
      <c r="P52" s="108">
        <f t="shared" si="31"/>
        <v>3.7576518225000077</v>
      </c>
      <c r="Q52" s="107">
        <f t="shared" si="31"/>
        <v>4.244099999999973</v>
      </c>
      <c r="R52" s="106">
        <f t="shared" si="9"/>
        <v>4.438180249999979</v>
      </c>
      <c r="S52" s="113">
        <f t="shared" si="14"/>
        <v>4.895491422499987</v>
      </c>
      <c r="T52" s="107">
        <f t="shared" si="9"/>
        <v>4.9487558025000045</v>
      </c>
      <c r="U52" s="113">
        <f t="shared" si="31"/>
      </c>
      <c r="V52" s="107">
        <f t="shared" si="31"/>
        <v>4.426939102500005</v>
      </c>
      <c r="W52" s="113">
        <f t="shared" si="10"/>
        <v>5.33737956</v>
      </c>
      <c r="X52" s="107">
        <f t="shared" si="31"/>
        <v>4.016541322499978</v>
      </c>
      <c r="Y52" s="113">
        <f t="shared" si="31"/>
      </c>
      <c r="Z52" s="107">
        <f t="shared" si="31"/>
        <v>3.9553572225</v>
      </c>
      <c r="AA52" s="113">
        <f t="shared" si="31"/>
        <v>4.828929959999995</v>
      </c>
      <c r="AB52" s="107">
        <f t="shared" si="31"/>
        <v>3.910500322500021</v>
      </c>
      <c r="AC52" s="113">
        <f t="shared" si="31"/>
        <v>4.420807822500006</v>
      </c>
      <c r="AD52" s="113">
        <f t="shared" si="31"/>
        <v>4.945682489999981</v>
      </c>
      <c r="AE52" s="113">
        <f t="shared" si="31"/>
      </c>
      <c r="AF52" s="108">
        <f t="shared" si="31"/>
        <v>4.196118522499992</v>
      </c>
      <c r="AG52" s="107">
        <f t="shared" si="31"/>
        <v>4.802311290000016</v>
      </c>
      <c r="AH52" s="113">
        <f t="shared" si="31"/>
        <v>4.912903290000004</v>
      </c>
      <c r="AI52" s="107">
        <f t="shared" si="26"/>
        <v>3.765800902500027</v>
      </c>
      <c r="AJ52" s="106">
        <f t="shared" si="26"/>
        <v>4.3339673599999795</v>
      </c>
      <c r="AK52" s="113">
        <f t="shared" si="26"/>
        <v>4.356440249999993</v>
      </c>
      <c r="AL52" s="107">
        <f t="shared" si="26"/>
        <v>4.43613636000002</v>
      </c>
      <c r="AM52" s="113">
        <f t="shared" si="26"/>
        <v>5.097352889999973</v>
      </c>
      <c r="AN52" s="107">
        <f t="shared" si="26"/>
        <v>3.7922876225000124</v>
      </c>
      <c r="AO52" s="113">
        <f t="shared" si="26"/>
        <v>4.584370222499978</v>
      </c>
      <c r="AP52" s="107">
        <f t="shared" si="26"/>
        <v>3.646652490000002</v>
      </c>
      <c r="AQ52" s="113">
        <f t="shared" si="26"/>
        <v>3.808588822499992</v>
      </c>
      <c r="AR52" s="107">
        <f t="shared" si="26"/>
        <v>4.05020024999998</v>
      </c>
      <c r="AS52" s="113">
        <f t="shared" si="26"/>
        <v>4.037960009999986</v>
      </c>
      <c r="AT52" s="107">
        <f t="shared" si="26"/>
        <v>4.596642562500031</v>
      </c>
      <c r="AU52" s="113">
        <f t="shared" si="26"/>
        <v>5.280938422499992</v>
      </c>
    </row>
    <row r="53" spans="1:47" ht="15">
      <c r="A53" s="97">
        <f t="shared" si="5"/>
        <v>41267</v>
      </c>
      <c r="B53" s="106">
        <f t="shared" si="27"/>
      </c>
      <c r="C53" s="113">
        <f t="shared" si="27"/>
        <v>2.5389138224999996</v>
      </c>
      <c r="D53" s="107">
        <f t="shared" si="27"/>
        <v>2.575371202500021</v>
      </c>
      <c r="E53" s="113">
        <f t="shared" si="27"/>
        <v>2.952476902500023</v>
      </c>
      <c r="F53" s="108">
        <f t="shared" si="27"/>
        <v>3.1483984399999887</v>
      </c>
      <c r="G53" s="107">
        <f t="shared" si="27"/>
        <v>3.436019122499978</v>
      </c>
      <c r="H53" s="113">
        <f t="shared" si="27"/>
        <v>3.598808722500002</v>
      </c>
      <c r="I53" s="106"/>
      <c r="J53" s="139">
        <f t="shared" si="7"/>
        <v>41267</v>
      </c>
      <c r="K53" s="106">
        <f aca="true" t="shared" si="32" ref="K53:AH53">IF(K25&gt;0,((1+K25/200)^2-1)*100,"")</f>
        <v>4.078763609999991</v>
      </c>
      <c r="L53" s="113">
        <f t="shared" si="32"/>
        <v>4.2093888899999765</v>
      </c>
      <c r="M53" s="108">
        <f t="shared" si="32"/>
        <v>4.3319244900000164</v>
      </c>
      <c r="N53" s="106">
        <f t="shared" si="32"/>
        <v>4.44431204000002</v>
      </c>
      <c r="O53" s="113">
        <f t="shared" si="32"/>
        <v>4.8422405625</v>
      </c>
      <c r="P53" s="108">
        <f>IF(P25&gt;0,((1+P25/200)^2-1)*100,"")</f>
        <v>3.7433917024999985</v>
      </c>
      <c r="Q53" s="107">
        <f t="shared" si="32"/>
        <v>4.2349112025000135</v>
      </c>
      <c r="R53" s="106">
        <f t="shared" si="9"/>
        <v>4.414676722499999</v>
      </c>
      <c r="S53" s="113">
        <f t="shared" si="14"/>
        <v>4.880129210000006</v>
      </c>
      <c r="T53" s="107">
        <f t="shared" si="9"/>
        <v>4.931340959999986</v>
      </c>
      <c r="U53" s="113">
        <f t="shared" si="32"/>
      </c>
      <c r="V53" s="107">
        <f t="shared" si="32"/>
        <v>4.419785959999989</v>
      </c>
      <c r="W53" s="113">
        <f t="shared" si="10"/>
        <v>5.323011290000013</v>
      </c>
      <c r="X53" s="107">
        <f t="shared" si="32"/>
        <v>4.074682890000014</v>
      </c>
      <c r="Y53" s="113">
        <f t="shared" si="32"/>
      </c>
      <c r="Z53" s="107">
        <f t="shared" si="32"/>
        <v>4.01348169000002</v>
      </c>
      <c r="AA53" s="113">
        <f t="shared" si="32"/>
        <v>4.821763062499995</v>
      </c>
      <c r="AB53" s="107">
        <f t="shared" si="32"/>
        <v>3.905403559999976</v>
      </c>
      <c r="AC53" s="113">
        <f t="shared" si="32"/>
        <v>4.41161123999998</v>
      </c>
      <c r="AD53" s="113">
        <f t="shared" si="32"/>
        <v>4.949780250000013</v>
      </c>
      <c r="AE53" s="113">
        <f t="shared" si="32"/>
      </c>
      <c r="AF53" s="108">
        <f t="shared" si="32"/>
        <v>4.184890410000008</v>
      </c>
      <c r="AG53" s="107">
        <f t="shared" si="32"/>
        <v>4.791050562499977</v>
      </c>
      <c r="AH53" s="113">
        <f t="shared" si="32"/>
        <v>4.907782002500016</v>
      </c>
      <c r="AI53" s="107">
        <f t="shared" si="26"/>
        <v>3.7556146025000015</v>
      </c>
      <c r="AJ53" s="106">
        <f t="shared" si="26"/>
        <v>4.326817402499983</v>
      </c>
      <c r="AK53" s="113">
        <f t="shared" si="26"/>
        <v>4.341117562499974</v>
      </c>
      <c r="AL53" s="107">
        <f t="shared" si="26"/>
        <v>4.4310267224999755</v>
      </c>
      <c r="AM53" s="113">
        <f t="shared" si="26"/>
        <v>5.087101439999997</v>
      </c>
      <c r="AN53" s="107">
        <f t="shared" si="26"/>
        <v>3.7800625625000306</v>
      </c>
      <c r="AO53" s="113">
        <f t="shared" si="26"/>
        <v>4.582324902500012</v>
      </c>
      <c r="AP53" s="107">
        <f t="shared" si="26"/>
        <v>3.6354540224999843</v>
      </c>
      <c r="AQ53" s="113">
        <f t="shared" si="26"/>
        <v>3.78210002249999</v>
      </c>
      <c r="AR53" s="107">
        <f t="shared" si="26"/>
        <v>4.018581102499996</v>
      </c>
      <c r="AS53" s="113">
        <f t="shared" si="26"/>
        <v>4.029800249999993</v>
      </c>
      <c r="AT53" s="107">
        <f t="shared" si="26"/>
        <v>4.588460922500004</v>
      </c>
      <c r="AU53" s="113">
        <f t="shared" si="26"/>
        <v>5.28606881</v>
      </c>
    </row>
    <row r="54" spans="1:47" ht="15">
      <c r="A54" s="97">
        <f t="shared" si="5"/>
        <v>41268</v>
      </c>
      <c r="B54" s="106">
        <f t="shared" si="27"/>
      </c>
      <c r="C54" s="113">
        <f t="shared" si="27"/>
        <v>2.5703072899999846</v>
      </c>
      <c r="D54" s="107">
        <f t="shared" si="27"/>
        <v>2.606770250000001</v>
      </c>
      <c r="E54" s="113">
        <f t="shared" si="27"/>
        <v>2.984948422500011</v>
      </c>
      <c r="F54" s="108">
        <f t="shared" si="27"/>
        <v>3.1768377599999953</v>
      </c>
      <c r="G54" s="107">
        <f t="shared" si="27"/>
        <v>3.4533094399999964</v>
      </c>
      <c r="H54" s="113">
        <f t="shared" si="27"/>
        <v>3.621202302500026</v>
      </c>
      <c r="I54" s="106"/>
      <c r="J54" s="139">
        <f t="shared" si="7"/>
        <v>41268</v>
      </c>
      <c r="K54" s="106">
        <f aca="true" t="shared" si="33" ref="K54:AH54">IF(K26&gt;0,((1+K26/200)^2-1)*100,"")</f>
      </c>
      <c r="L54" s="113">
        <f t="shared" si="33"/>
      </c>
      <c r="M54" s="108">
        <f t="shared" si="33"/>
      </c>
      <c r="N54" s="106">
        <f t="shared" si="33"/>
      </c>
      <c r="O54" s="113">
        <f t="shared" si="33"/>
      </c>
      <c r="P54" s="108">
        <f>IF(P26&gt;0,((1+P26/200)^2-1)*100,"")</f>
      </c>
      <c r="Q54" s="107">
        <f t="shared" si="33"/>
      </c>
      <c r="R54" s="106">
        <f t="shared" si="9"/>
      </c>
      <c r="S54" s="113">
        <f t="shared" si="14"/>
      </c>
      <c r="T54" s="107">
        <f t="shared" si="9"/>
      </c>
      <c r="U54" s="113">
        <f t="shared" si="33"/>
      </c>
      <c r="V54" s="107">
        <f t="shared" si="33"/>
      </c>
      <c r="W54" s="113">
        <f t="shared" si="10"/>
      </c>
      <c r="X54" s="107">
        <f t="shared" si="33"/>
      </c>
      <c r="Y54" s="113">
        <f t="shared" si="33"/>
      </c>
      <c r="Z54" s="107">
        <f t="shared" si="33"/>
      </c>
      <c r="AA54" s="113">
        <f t="shared" si="33"/>
      </c>
      <c r="AB54" s="107">
        <f t="shared" si="33"/>
      </c>
      <c r="AC54" s="113">
        <f t="shared" si="33"/>
      </c>
      <c r="AD54" s="113">
        <f t="shared" si="33"/>
      </c>
      <c r="AE54" s="113">
        <f t="shared" si="33"/>
      </c>
      <c r="AF54" s="108">
        <f t="shared" si="33"/>
      </c>
      <c r="AG54" s="107">
        <f t="shared" si="33"/>
      </c>
      <c r="AH54" s="113">
        <f t="shared" si="33"/>
      </c>
      <c r="AI54" s="107">
        <f t="shared" si="26"/>
      </c>
      <c r="AJ54" s="106">
        <f t="shared" si="26"/>
      </c>
      <c r="AK54" s="113">
        <f t="shared" si="26"/>
      </c>
      <c r="AL54" s="107">
        <f t="shared" si="26"/>
      </c>
      <c r="AM54" s="113">
        <f t="shared" si="26"/>
      </c>
      <c r="AN54" s="107">
        <f t="shared" si="26"/>
      </c>
      <c r="AO54" s="113">
        <f t="shared" si="26"/>
      </c>
      <c r="AP54" s="107">
        <f t="shared" si="26"/>
      </c>
      <c r="AQ54" s="113">
        <f t="shared" si="26"/>
      </c>
      <c r="AR54" s="107">
        <f t="shared" si="26"/>
      </c>
      <c r="AS54" s="113">
        <f t="shared" si="26"/>
      </c>
      <c r="AT54" s="107">
        <f t="shared" si="26"/>
      </c>
      <c r="AU54" s="113">
        <f t="shared" si="26"/>
      </c>
    </row>
    <row r="55" spans="1:47" ht="15">
      <c r="A55" s="97">
        <f t="shared" si="5"/>
        <v>41269</v>
      </c>
      <c r="B55" s="106">
        <f t="shared" si="27"/>
      </c>
      <c r="C55" s="113">
        <f t="shared" si="27"/>
        <v>2.5703072899999846</v>
      </c>
      <c r="D55" s="107">
        <f t="shared" si="27"/>
        <v>2.606770250000001</v>
      </c>
      <c r="E55" s="113">
        <f t="shared" si="27"/>
        <v>2.984948422500011</v>
      </c>
      <c r="F55" s="108">
        <f t="shared" si="27"/>
        <v>3.1768377599999953</v>
      </c>
      <c r="G55" s="107">
        <f t="shared" si="27"/>
        <v>3.4533094399999964</v>
      </c>
      <c r="H55" s="113">
        <f t="shared" si="27"/>
        <v>3.621202302500026</v>
      </c>
      <c r="I55" s="106"/>
      <c r="J55" s="139">
        <f t="shared" si="7"/>
        <v>41269</v>
      </c>
      <c r="K55" s="106">
        <f aca="true" t="shared" si="34" ref="K55:AH55">IF(K27&gt;0,((1+K27/200)^2-1)*100,"")</f>
      </c>
      <c r="L55" s="113">
        <f t="shared" si="34"/>
      </c>
      <c r="M55" s="108">
        <f t="shared" si="34"/>
      </c>
      <c r="N55" s="106">
        <f t="shared" si="34"/>
      </c>
      <c r="O55" s="113">
        <f t="shared" si="34"/>
      </c>
      <c r="P55" s="108">
        <f t="shared" si="34"/>
      </c>
      <c r="Q55" s="107">
        <f t="shared" si="34"/>
      </c>
      <c r="R55" s="106">
        <f t="shared" si="9"/>
      </c>
      <c r="S55" s="113">
        <f t="shared" si="14"/>
      </c>
      <c r="T55" s="107">
        <f t="shared" si="9"/>
      </c>
      <c r="U55" s="113">
        <f t="shared" si="34"/>
      </c>
      <c r="V55" s="107">
        <f t="shared" si="34"/>
      </c>
      <c r="W55" s="113">
        <f t="shared" si="10"/>
      </c>
      <c r="X55" s="107">
        <f t="shared" si="34"/>
      </c>
      <c r="Y55" s="113">
        <f t="shared" si="34"/>
      </c>
      <c r="Z55" s="107">
        <f t="shared" si="34"/>
      </c>
      <c r="AA55" s="113">
        <f t="shared" si="34"/>
      </c>
      <c r="AB55" s="107">
        <f t="shared" si="34"/>
      </c>
      <c r="AC55" s="113">
        <f t="shared" si="34"/>
      </c>
      <c r="AD55" s="113">
        <f t="shared" si="34"/>
      </c>
      <c r="AE55" s="113">
        <f t="shared" si="34"/>
      </c>
      <c r="AF55" s="108">
        <f t="shared" si="34"/>
      </c>
      <c r="AG55" s="107">
        <f t="shared" si="34"/>
      </c>
      <c r="AH55" s="113">
        <f t="shared" si="34"/>
      </c>
      <c r="AI55" s="107">
        <f t="shared" si="26"/>
      </c>
      <c r="AJ55" s="106">
        <f t="shared" si="26"/>
      </c>
      <c r="AK55" s="113">
        <f t="shared" si="26"/>
      </c>
      <c r="AL55" s="107">
        <f t="shared" si="26"/>
      </c>
      <c r="AM55" s="113">
        <f t="shared" si="26"/>
      </c>
      <c r="AN55" s="107">
        <f t="shared" si="26"/>
      </c>
      <c r="AO55" s="113">
        <f t="shared" si="26"/>
      </c>
      <c r="AP55" s="107">
        <f t="shared" si="26"/>
      </c>
      <c r="AQ55" s="113">
        <f t="shared" si="26"/>
      </c>
      <c r="AR55" s="107">
        <f t="shared" si="26"/>
      </c>
      <c r="AS55" s="113">
        <f t="shared" si="26"/>
      </c>
      <c r="AT55" s="107">
        <f t="shared" si="26"/>
      </c>
      <c r="AU55" s="113">
        <f t="shared" si="26"/>
      </c>
    </row>
    <row r="56" spans="1:47" ht="15">
      <c r="A56" s="97">
        <f t="shared" si="5"/>
        <v>41270</v>
      </c>
      <c r="B56" s="106">
        <f t="shared" si="27"/>
      </c>
      <c r="C56" s="113">
        <f t="shared" si="27"/>
        <v>2.50145048999999</v>
      </c>
      <c r="D56" s="107">
        <f t="shared" si="27"/>
        <v>2.5814480625000247</v>
      </c>
      <c r="E56" s="113">
        <f t="shared" si="27"/>
        <v>2.961608999999976</v>
      </c>
      <c r="F56" s="108">
        <f t="shared" si="27"/>
        <v>3.156523560000002</v>
      </c>
      <c r="G56" s="107">
        <f t="shared" si="27"/>
        <v>3.443138489999975</v>
      </c>
      <c r="H56" s="113">
        <f t="shared" si="27"/>
        <v>3.6028801024999835</v>
      </c>
      <c r="I56" s="106"/>
      <c r="J56" s="139">
        <f t="shared" si="7"/>
        <v>41270</v>
      </c>
      <c r="K56" s="106">
        <f aca="true" t="shared" si="35" ref="K56:AH56">IF(K28&gt;0,((1+K28/200)^2-1)*100,"")</f>
        <v>4.143045502499998</v>
      </c>
      <c r="L56" s="113">
        <f t="shared" si="35"/>
        <v>4.236953122499987</v>
      </c>
      <c r="M56" s="108">
        <f t="shared" si="35"/>
        <v>4.337031702499994</v>
      </c>
      <c r="N56" s="106">
        <f t="shared" si="35"/>
        <v>4.448399999999997</v>
      </c>
      <c r="O56" s="113">
        <f t="shared" si="35"/>
        <v>4.834049322499978</v>
      </c>
      <c r="P56" s="108">
        <f t="shared" si="35"/>
        <v>3.7994192400000015</v>
      </c>
      <c r="Q56" s="107">
        <f t="shared" si="35"/>
        <v>4.2716688224999855</v>
      </c>
      <c r="R56" s="106">
        <f t="shared" si="9"/>
        <v>4.471907322500024</v>
      </c>
      <c r="S56" s="113">
        <f t="shared" si="14"/>
        <v>4.921097610000014</v>
      </c>
      <c r="T56" s="107">
        <f t="shared" si="9"/>
        <v>4.974368489999992</v>
      </c>
      <c r="U56" s="113">
        <f t="shared" si="35"/>
      </c>
      <c r="V56" s="107">
        <f t="shared" si="35"/>
        <v>4.4514660224999725</v>
      </c>
      <c r="W56" s="113">
        <f t="shared" si="10"/>
        <v>5.360986702499981</v>
      </c>
      <c r="X56" s="107">
        <f t="shared" si="35"/>
        <v>4.070602250000022</v>
      </c>
      <c r="Y56" s="113">
        <f t="shared" si="35"/>
      </c>
      <c r="Z56" s="107">
        <f t="shared" si="35"/>
        <v>4.080803999999993</v>
      </c>
      <c r="AA56" s="113">
        <f t="shared" si="35"/>
        <v>4.860672022499979</v>
      </c>
      <c r="AB56" s="107">
        <f t="shared" si="35"/>
        <v>3.952298490000028</v>
      </c>
      <c r="AC56" s="113">
        <f t="shared" si="35"/>
        <v>4.4514660224999725</v>
      </c>
      <c r="AD56" s="113">
        <f t="shared" si="35"/>
        <v>5.020479202499972</v>
      </c>
      <c r="AE56" s="113">
        <f t="shared" si="35"/>
        <v>5.3897294024999765</v>
      </c>
      <c r="AF56" s="108">
        <f t="shared" si="35"/>
        <v>4.176724889999983</v>
      </c>
      <c r="AG56" s="107">
        <f t="shared" si="35"/>
        <v>4.8309776900000045</v>
      </c>
      <c r="AH56" s="113">
        <f t="shared" si="35"/>
        <v>4.949780250000013</v>
      </c>
      <c r="AI56" s="107">
        <f t="shared" si="26"/>
        <v>3.849347422500027</v>
      </c>
      <c r="AJ56" s="106">
        <f t="shared" si="26"/>
        <v>4.375850602499987</v>
      </c>
      <c r="AK56" s="113">
        <f t="shared" si="26"/>
        <v>4.3339673599999795</v>
      </c>
      <c r="AL56" s="107">
        <f t="shared" si="26"/>
        <v>4.475995822500001</v>
      </c>
      <c r="AM56" s="113">
        <f t="shared" si="26"/>
        <v>5.080950810000018</v>
      </c>
      <c r="AN56" s="107">
        <f t="shared" si="26"/>
        <v>3.787193759999985</v>
      </c>
      <c r="AO56" s="113">
        <f t="shared" si="26"/>
        <v>4.581302250000019</v>
      </c>
      <c r="AP56" s="107">
        <f t="shared" si="26"/>
        <v>3.6873792900000035</v>
      </c>
      <c r="AQ56" s="113">
        <f t="shared" si="26"/>
        <v>3.8483283600000195</v>
      </c>
      <c r="AR56" s="107">
        <f t="shared" si="26"/>
        <v>4.072642559999995</v>
      </c>
      <c r="AS56" s="113">
        <f t="shared" si="26"/>
        <v>4.072642559999995</v>
      </c>
      <c r="AT56" s="107">
        <f t="shared" si="26"/>
        <v>4.6273265625</v>
      </c>
      <c r="AU56" s="113">
        <f t="shared" si="26"/>
        <v>5.2901732100000265</v>
      </c>
    </row>
    <row r="57" spans="1:47" ht="15">
      <c r="A57" s="97">
        <f t="shared" si="5"/>
        <v>41271</v>
      </c>
      <c r="B57" s="106">
        <f t="shared" si="27"/>
      </c>
      <c r="C57" s="113">
        <f t="shared" si="27"/>
        <v>2.5186625225000148</v>
      </c>
      <c r="D57" s="107">
        <f t="shared" si="27"/>
        <v>2.5814480625000247</v>
      </c>
      <c r="E57" s="113">
        <f t="shared" si="27"/>
        <v>2.961608999999976</v>
      </c>
      <c r="F57" s="108">
        <f t="shared" si="27"/>
        <v>3.151445322500024</v>
      </c>
      <c r="G57" s="107">
        <f t="shared" si="27"/>
        <v>3.4350020900000278</v>
      </c>
      <c r="H57" s="113">
        <f t="shared" si="27"/>
        <v>3.5896484100000015</v>
      </c>
      <c r="I57" s="106"/>
      <c r="J57" s="139">
        <f t="shared" si="7"/>
        <v>41271</v>
      </c>
      <c r="K57" s="106">
        <f aca="true" t="shared" si="36" ref="K57:AH57">IF(K29&gt;0,((1+K29/200)^2-1)*100,"")</f>
        <v>4.14100450249999</v>
      </c>
      <c r="L57" s="113">
        <f t="shared" si="36"/>
        <v>4.253289202499988</v>
      </c>
      <c r="M57" s="108">
        <f t="shared" si="36"/>
        <v>4.373807322500012</v>
      </c>
      <c r="N57" s="106">
        <f t="shared" si="36"/>
        <v>4.503595289999995</v>
      </c>
      <c r="O57" s="113">
        <f t="shared" si="36"/>
        <v>4.836097102499992</v>
      </c>
      <c r="P57" s="108">
        <f t="shared" si="36"/>
        <v>3.7994192400000015</v>
      </c>
      <c r="Q57" s="107">
        <f t="shared" si="36"/>
        <v>4.272689959999987</v>
      </c>
      <c r="R57" s="106">
        <f t="shared" si="9"/>
        <v>4.471907322500024</v>
      </c>
      <c r="S57" s="113">
        <f t="shared" si="14"/>
        <v>4.925194889999984</v>
      </c>
      <c r="T57" s="107">
        <f t="shared" si="9"/>
        <v>4.97949140249998</v>
      </c>
      <c r="U57" s="113">
        <f t="shared" si="36"/>
      </c>
      <c r="V57" s="107">
        <f t="shared" si="36"/>
        <v>4.449422002500003</v>
      </c>
      <c r="W57" s="113">
        <f t="shared" si="10"/>
        <v>5.366119040000017</v>
      </c>
      <c r="X57" s="107">
        <f t="shared" si="36"/>
        <v>4.08488483999998</v>
      </c>
      <c r="Y57" s="113">
        <f t="shared" si="36"/>
      </c>
      <c r="Z57" s="107">
        <f t="shared" si="36"/>
        <v>4.111412250000024</v>
      </c>
      <c r="AA57" s="113">
        <f t="shared" si="36"/>
        <v>4.8504321225000036</v>
      </c>
      <c r="AB57" s="107">
        <f t="shared" si="36"/>
        <v>3.9380250000000228</v>
      </c>
      <c r="AC57" s="113">
        <f t="shared" si="36"/>
        <v>4.45044401000001</v>
      </c>
      <c r="AD57" s="113">
        <f t="shared" si="36"/>
        <v>5.016380062500003</v>
      </c>
      <c r="AE57" s="113">
        <f t="shared" si="36"/>
        <v>5.374331040000024</v>
      </c>
      <c r="AF57" s="108">
        <f t="shared" si="36"/>
        <v>4.180807610000015</v>
      </c>
      <c r="AG57" s="107">
        <f t="shared" si="36"/>
        <v>4.8309776900000045</v>
      </c>
      <c r="AH57" s="113">
        <f t="shared" si="36"/>
        <v>4.949780250000013</v>
      </c>
      <c r="AI57" s="107">
        <f t="shared" si="26"/>
        <v>3.8401760399999985</v>
      </c>
      <c r="AJ57" s="106">
        <f t="shared" si="26"/>
        <v>4.370742439999997</v>
      </c>
      <c r="AK57" s="113">
        <f t="shared" si="26"/>
        <v>4.3319244900000164</v>
      </c>
      <c r="AL57" s="107">
        <f t="shared" si="26"/>
        <v>4.472929439999973</v>
      </c>
      <c r="AM57" s="113">
        <f t="shared" si="26"/>
        <v>5.081975902500013</v>
      </c>
      <c r="AN57" s="107">
        <f t="shared" si="26"/>
        <v>3.794325202499982</v>
      </c>
      <c r="AO57" s="113">
        <f t="shared" si="26"/>
        <v>4.582324902500012</v>
      </c>
      <c r="AP57" s="107">
        <f t="shared" si="26"/>
        <v>3.688397562500012</v>
      </c>
      <c r="AQ57" s="113">
        <f t="shared" si="26"/>
        <v>3.8432331224999894</v>
      </c>
      <c r="AR57" s="107">
        <f t="shared" si="26"/>
        <v>4.072642559999995</v>
      </c>
      <c r="AS57" s="113">
        <f t="shared" si="26"/>
        <v>4.068561960000006</v>
      </c>
      <c r="AT57" s="107">
        <f t="shared" si="26"/>
        <v>4.626303689999989</v>
      </c>
      <c r="AU57" s="113">
        <f t="shared" si="26"/>
        <v>5.30043456</v>
      </c>
    </row>
    <row r="58" spans="1:47" ht="15">
      <c r="A58" s="97">
        <f t="shared" si="5"/>
        <v>41274</v>
      </c>
      <c r="B58" s="106">
        <f t="shared" si="27"/>
      </c>
      <c r="C58" s="113">
        <f t="shared" si="27"/>
        <v>2.5743584100000216</v>
      </c>
      <c r="D58" s="107">
        <f t="shared" si="27"/>
        <v>2.5986668100000054</v>
      </c>
      <c r="E58" s="113">
        <f t="shared" si="27"/>
        <v>2.973785760000025</v>
      </c>
      <c r="F58" s="108">
        <f t="shared" si="27"/>
        <v>3.1646490000000194</v>
      </c>
      <c r="G58" s="107">
        <f t="shared" si="27"/>
        <v>3.4400873025000056</v>
      </c>
      <c r="H58" s="113">
        <f t="shared" si="27"/>
        <v>3.5703113025000066</v>
      </c>
      <c r="I58" s="106"/>
      <c r="J58" s="139">
        <f t="shared" si="7"/>
        <v>41274</v>
      </c>
      <c r="K58" s="106">
        <f aca="true" t="shared" si="37" ref="K58:AH58">IF(K30&gt;0,((1+K30/200)^2-1)*100,"")</f>
        <v>4.1195752099999705</v>
      </c>
      <c r="L58" s="113">
        <f t="shared" si="37"/>
        <v>4.2349112025000135</v>
      </c>
      <c r="M58" s="108">
        <f t="shared" si="37"/>
        <v>4.35235409000001</v>
      </c>
      <c r="N58" s="106">
        <f t="shared" si="37"/>
        <v>4.474973690000006</v>
      </c>
      <c r="O58" s="113">
        <f t="shared" si="37"/>
        <v>4.811525062500022</v>
      </c>
      <c r="P58" s="108">
        <f t="shared" si="37"/>
        <v>3.793306410000019</v>
      </c>
      <c r="Q58" s="107">
        <f t="shared" si="37"/>
        <v>4.248184040000003</v>
      </c>
      <c r="R58" s="106">
        <f t="shared" si="9"/>
        <v>4.448399999999997</v>
      </c>
      <c r="S58" s="113">
        <f t="shared" si="14"/>
        <v>4.905733522500011</v>
      </c>
      <c r="T58" s="107">
        <f t="shared" si="9"/>
        <v>4.96002499999999</v>
      </c>
      <c r="U58" s="113">
        <f t="shared" si="37"/>
      </c>
      <c r="V58" s="107">
        <f t="shared" si="37"/>
        <v>4.4259172099999855</v>
      </c>
      <c r="W58" s="113">
        <f t="shared" si="10"/>
        <v>5.332247922500022</v>
      </c>
      <c r="X58" s="107">
        <f t="shared" si="37"/>
        <v>4.091006250000029</v>
      </c>
      <c r="Y58" s="113">
        <f t="shared" si="37"/>
      </c>
      <c r="Z58" s="107">
        <f t="shared" si="37"/>
        <v>4.103249610000015</v>
      </c>
      <c r="AA58" s="113">
        <f t="shared" si="37"/>
        <v>4.833025439999972</v>
      </c>
      <c r="AB58" s="107">
        <f t="shared" si="37"/>
        <v>3.927830249999986</v>
      </c>
      <c r="AC58" s="113">
        <f t="shared" si="37"/>
        <v>4.4310267224999755</v>
      </c>
      <c r="AD58" s="113">
        <f t="shared" si="37"/>
        <v>4.990762250000014</v>
      </c>
      <c r="AE58" s="113">
        <f t="shared" si="37"/>
        <v>5.364066089999997</v>
      </c>
      <c r="AF58" s="108">
        <f t="shared" si="37"/>
        <v>4.151209702500003</v>
      </c>
      <c r="AG58" s="107">
        <f t="shared" si="37"/>
        <v>4.80333502250001</v>
      </c>
      <c r="AH58" s="113">
        <f t="shared" si="37"/>
        <v>4.922121922500011</v>
      </c>
      <c r="AI58" s="107">
        <f aca="true" t="shared" si="38" ref="AH58:AU60">IF(AI30&gt;0,((1+AI30/200)^2-1)*100,"")</f>
        <v>3.8330430225000045</v>
      </c>
      <c r="AJ58" s="106">
        <f t="shared" si="38"/>
        <v>4.348268009999989</v>
      </c>
      <c r="AK58" s="113">
        <f t="shared" si="38"/>
        <v>4.306390302499974</v>
      </c>
      <c r="AL58" s="107">
        <f t="shared" si="38"/>
        <v>4.448399999999997</v>
      </c>
      <c r="AM58" s="113">
        <f t="shared" si="38"/>
        <v>5.056350089999984</v>
      </c>
      <c r="AN58" s="107">
        <f t="shared" si="38"/>
        <v>3.77293161000003</v>
      </c>
      <c r="AO58" s="113">
        <f t="shared" si="38"/>
        <v>4.557782622499995</v>
      </c>
      <c r="AP58" s="107">
        <f t="shared" si="38"/>
        <v>3.6792332899999947</v>
      </c>
      <c r="AQ58" s="113">
        <f t="shared" si="38"/>
        <v>3.8238723599999913</v>
      </c>
      <c r="AR58" s="107">
        <f t="shared" si="38"/>
        <v>4.052240360000003</v>
      </c>
      <c r="AS58" s="113">
        <f t="shared" si="38"/>
        <v>4.05122030249998</v>
      </c>
      <c r="AT58" s="107">
        <f t="shared" si="38"/>
        <v>4.598688022499986</v>
      </c>
      <c r="AU58" s="113">
        <f t="shared" si="38"/>
        <v>5.282990562500012</v>
      </c>
    </row>
    <row r="59" spans="1:47" ht="15">
      <c r="A59" s="97"/>
      <c r="B59" s="106">
        <f aca="true" t="shared" si="39" ref="B59:H59">IF(B31&gt;0,((1+B31/200)^2-1)*100,"")</f>
      </c>
      <c r="C59" s="113">
        <f t="shared" si="39"/>
      </c>
      <c r="D59" s="107">
        <f t="shared" si="39"/>
      </c>
      <c r="E59" s="113">
        <f t="shared" si="39"/>
      </c>
      <c r="F59" s="108">
        <f t="shared" si="39"/>
      </c>
      <c r="G59" s="107">
        <f t="shared" si="39"/>
      </c>
      <c r="H59" s="113">
        <f t="shared" si="39"/>
      </c>
      <c r="I59" s="106"/>
      <c r="J59" s="139"/>
      <c r="K59" s="106">
        <f aca="true" t="shared" si="40" ref="K59:N60">IF(K31&gt;0,((1+K31/200)^2-1)*100,"")</f>
      </c>
      <c r="L59" s="113">
        <f t="shared" si="40"/>
      </c>
      <c r="M59" s="108">
        <f t="shared" si="40"/>
      </c>
      <c r="N59" s="106">
        <f t="shared" si="40"/>
      </c>
      <c r="O59" s="113"/>
      <c r="P59" s="108">
        <f>IF(P31&gt;0,((1+P31/200)^2-1)*100,"")</f>
      </c>
      <c r="Q59" s="107">
        <f>IF(Q31&gt;0,((1+Q31/200)^2-1)*100,"")</f>
      </c>
      <c r="R59" s="106">
        <f t="shared" si="9"/>
      </c>
      <c r="S59" s="113">
        <f t="shared" si="14"/>
      </c>
      <c r="T59" s="107">
        <f t="shared" si="9"/>
      </c>
      <c r="U59" s="113">
        <f>IF(U31&gt;0,((1+U31/200)^2-1)*100,"")</f>
      </c>
      <c r="V59" s="107">
        <f>IF(V31&gt;0,((1+V31/200)^2-1)*100,"")</f>
      </c>
      <c r="W59" s="113">
        <f t="shared" si="10"/>
      </c>
      <c r="X59" s="107">
        <f aca="true" t="shared" si="41" ref="X59:AH59">IF(X31&gt;0,((1+X31/200)^2-1)*100,"")</f>
      </c>
      <c r="Y59" s="113">
        <f t="shared" si="41"/>
      </c>
      <c r="Z59" s="107">
        <f t="shared" si="41"/>
      </c>
      <c r="AA59" s="113">
        <f t="shared" si="41"/>
      </c>
      <c r="AB59" s="107">
        <f t="shared" si="41"/>
      </c>
      <c r="AC59" s="113">
        <f t="shared" si="41"/>
      </c>
      <c r="AD59" s="113">
        <f t="shared" si="41"/>
      </c>
      <c r="AE59" s="113">
        <f t="shared" si="41"/>
      </c>
      <c r="AF59" s="108">
        <f t="shared" si="41"/>
      </c>
      <c r="AG59" s="107">
        <f t="shared" si="41"/>
      </c>
      <c r="AH59" s="113">
        <f t="shared" si="41"/>
      </c>
      <c r="AI59" s="107">
        <f t="shared" si="38"/>
      </c>
      <c r="AJ59" s="106">
        <f t="shared" si="38"/>
      </c>
      <c r="AK59" s="113">
        <f t="shared" si="38"/>
      </c>
      <c r="AL59" s="107">
        <f t="shared" si="38"/>
      </c>
      <c r="AM59" s="113">
        <f t="shared" si="38"/>
      </c>
      <c r="AN59" s="107">
        <f t="shared" si="38"/>
      </c>
      <c r="AO59" s="113">
        <f t="shared" si="38"/>
      </c>
      <c r="AP59" s="107">
        <f t="shared" si="38"/>
      </c>
      <c r="AQ59" s="113">
        <f t="shared" si="38"/>
      </c>
      <c r="AR59" s="107">
        <f t="shared" si="38"/>
      </c>
      <c r="AS59" s="113">
        <f t="shared" si="38"/>
      </c>
      <c r="AT59" s="107">
        <f>IF(AT31&gt;0,((1+AT31/200)^2-1)*100,"")</f>
      </c>
      <c r="AU59" s="113">
        <f>IF(AU31&gt;0,((1+AU31/200)^2-1)*100,"")</f>
      </c>
    </row>
    <row r="60" spans="1:47" ht="15">
      <c r="A60" s="1"/>
      <c r="B60" s="109">
        <f aca="true" t="shared" si="42" ref="B60:H60">IF(B32&gt;0,((1+B32/200)^2-1)*100,"")</f>
      </c>
      <c r="C60" s="114">
        <f t="shared" si="42"/>
      </c>
      <c r="D60" s="110">
        <f t="shared" si="42"/>
      </c>
      <c r="E60" s="114">
        <f t="shared" si="42"/>
      </c>
      <c r="F60" s="111">
        <f t="shared" si="42"/>
      </c>
      <c r="G60" s="110">
        <f t="shared" si="42"/>
      </c>
      <c r="H60" s="114">
        <f t="shared" si="42"/>
      </c>
      <c r="I60" s="107"/>
      <c r="J60" s="139"/>
      <c r="K60" s="109">
        <f t="shared" si="40"/>
      </c>
      <c r="L60" s="114">
        <f t="shared" si="40"/>
      </c>
      <c r="M60" s="111">
        <f t="shared" si="40"/>
      </c>
      <c r="N60" s="109">
        <f t="shared" si="40"/>
      </c>
      <c r="O60" s="114"/>
      <c r="P60" s="111">
        <f>IF(P32&gt;0,((1+P32/200)^2-1)*100,"")</f>
      </c>
      <c r="Q60" s="110">
        <f>IF(Q32&gt;0,((1+Q32/200)^2-1)*100,"")</f>
      </c>
      <c r="R60" s="109">
        <f t="shared" si="9"/>
      </c>
      <c r="S60" s="114">
        <f t="shared" si="14"/>
      </c>
      <c r="T60" s="110">
        <f t="shared" si="9"/>
      </c>
      <c r="U60" s="114">
        <f>IF(U32&gt;0,((1+U32/200)^2-1)*100,"")</f>
      </c>
      <c r="V60" s="110">
        <f>IF(V32&gt;0,((1+V32/200)^2-1)*100,"")</f>
      </c>
      <c r="W60" s="114">
        <f t="shared" si="10"/>
      </c>
      <c r="X60" s="110">
        <f aca="true" t="shared" si="43" ref="X60:AE60">IF(X32&gt;0,((1+X32/200)^2-1)*100,"")</f>
      </c>
      <c r="Y60" s="114">
        <f t="shared" si="43"/>
      </c>
      <c r="Z60" s="110">
        <f t="shared" si="43"/>
      </c>
      <c r="AA60" s="114">
        <f t="shared" si="43"/>
      </c>
      <c r="AB60" s="114">
        <f>IF(AB32&gt;0,((1+AB32/200)^2-1)*100,"")</f>
      </c>
      <c r="AC60" s="114">
        <f t="shared" si="43"/>
      </c>
      <c r="AD60" s="114">
        <f t="shared" si="43"/>
      </c>
      <c r="AE60" s="114">
        <f t="shared" si="43"/>
      </c>
      <c r="AF60" s="111">
        <f>IF(AF32&gt;0,((1+AF32/200)^2-1)*100,"")</f>
      </c>
      <c r="AG60" s="114">
        <f>IF(AG32&gt;0,((1+AG32/200)^2-1)*100,"")</f>
      </c>
      <c r="AH60" s="114">
        <f t="shared" si="38"/>
      </c>
      <c r="AI60" s="110">
        <f t="shared" si="38"/>
      </c>
      <c r="AJ60" s="109">
        <f t="shared" si="38"/>
      </c>
      <c r="AK60" s="114">
        <f t="shared" si="38"/>
      </c>
      <c r="AL60" s="110">
        <f t="shared" si="38"/>
      </c>
      <c r="AM60" s="114">
        <f t="shared" si="38"/>
      </c>
      <c r="AN60" s="110">
        <f t="shared" si="38"/>
      </c>
      <c r="AO60" s="114">
        <f t="shared" si="38"/>
      </c>
      <c r="AP60" s="110">
        <f t="shared" si="38"/>
      </c>
      <c r="AQ60" s="114">
        <f t="shared" si="38"/>
      </c>
      <c r="AR60" s="114">
        <f t="shared" si="38"/>
      </c>
      <c r="AS60" s="114">
        <f t="shared" si="38"/>
      </c>
      <c r="AT60" s="109">
        <f>IF(AT32&gt;0,((1+AT32/200)^2-1)*100,"")</f>
      </c>
      <c r="AU60" s="114">
        <f>IF(AU32&gt;0,((1+AU32/200)^2-1)*100,"")</f>
      </c>
    </row>
    <row r="61" spans="1:46" ht="8.25" customHeight="1">
      <c r="A61" s="1"/>
      <c r="B61" s="107"/>
      <c r="C61" s="107"/>
      <c r="D61" s="107"/>
      <c r="E61" s="107"/>
      <c r="F61" s="107"/>
      <c r="G61" s="107"/>
      <c r="H61" s="107"/>
      <c r="I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4"/>
      <c r="AR61" s="14"/>
      <c r="AS61" s="14"/>
      <c r="AT61" s="14"/>
    </row>
    <row r="62" spans="1:46" ht="17.25" customHeight="1">
      <c r="A62" s="1"/>
      <c r="B62" s="218" t="s">
        <v>35</v>
      </c>
      <c r="C62" s="219"/>
      <c r="D62" s="219"/>
      <c r="E62" s="219"/>
      <c r="F62" s="219"/>
      <c r="G62" s="219"/>
      <c r="H62" s="220"/>
      <c r="I62" s="135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4"/>
      <c r="AR62" s="14"/>
      <c r="AS62" s="14"/>
      <c r="AT62" s="14"/>
    </row>
    <row r="63" spans="1:41" ht="17.25" customHeight="1">
      <c r="A63" s="122" t="s">
        <v>12</v>
      </c>
      <c r="B63" s="118"/>
      <c r="C63" s="119">
        <f aca="true" t="shared" si="44" ref="C63:H63">AVERAGE(C38:C60)</f>
        <v>2.533369992857146</v>
      </c>
      <c r="D63" s="119">
        <f t="shared" si="44"/>
        <v>2.5808234807142925</v>
      </c>
      <c r="E63" s="119">
        <f t="shared" si="44"/>
        <v>2.953590723095242</v>
      </c>
      <c r="F63" s="119">
        <f t="shared" si="44"/>
        <v>3.148594276428571</v>
      </c>
      <c r="G63" s="119">
        <f t="shared" si="44"/>
        <v>3.435246076785709</v>
      </c>
      <c r="H63" s="120">
        <f t="shared" si="44"/>
        <v>3.6044327915476244</v>
      </c>
      <c r="I63" s="117"/>
      <c r="K63" s="2"/>
      <c r="L63" s="2"/>
      <c r="M63" s="2"/>
      <c r="N63" s="2"/>
      <c r="O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7.25" customHeight="1">
      <c r="A64" s="116"/>
      <c r="B64" s="107"/>
      <c r="C64" s="117"/>
      <c r="D64" s="117"/>
      <c r="E64" s="117"/>
      <c r="F64" s="117"/>
      <c r="G64" s="117"/>
      <c r="H64" s="117"/>
      <c r="I64" s="117"/>
      <c r="K64" s="2"/>
      <c r="L64" s="2"/>
      <c r="M64" s="2"/>
      <c r="N64" s="2"/>
      <c r="O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7.25" customHeight="1">
      <c r="A65" s="116"/>
      <c r="B65" s="206" t="s">
        <v>36</v>
      </c>
      <c r="C65" s="207"/>
      <c r="D65" s="207"/>
      <c r="E65" s="207"/>
      <c r="F65" s="207"/>
      <c r="G65" s="207"/>
      <c r="H65" s="208"/>
      <c r="I65" s="136"/>
      <c r="K65" s="2"/>
      <c r="L65" s="2"/>
      <c r="M65" s="2"/>
      <c r="N65" s="2"/>
      <c r="O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7.25" customHeight="1">
      <c r="A66" s="116"/>
      <c r="B66" s="118"/>
      <c r="C66" s="227"/>
      <c r="D66" s="143" t="s">
        <v>45</v>
      </c>
      <c r="E66" s="228">
        <f>E63+(F63-E63)/(F9-E9)*($C$3+1826-E9)</f>
        <v>2.9608765701428608</v>
      </c>
      <c r="F66" s="140" t="s">
        <v>30</v>
      </c>
      <c r="G66" s="229"/>
      <c r="H66" s="230"/>
      <c r="I66" s="121"/>
      <c r="K66" s="2"/>
      <c r="L66" s="2"/>
      <c r="M66" s="2"/>
      <c r="N66" s="2"/>
      <c r="O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" customHeight="1">
      <c r="A67" s="116"/>
      <c r="K67" s="2"/>
      <c r="L67" s="2"/>
      <c r="M67" s="2"/>
      <c r="N67" s="2"/>
      <c r="O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 customHeight="1">
      <c r="A68" s="116"/>
      <c r="M68" s="2"/>
      <c r="N68" s="2"/>
      <c r="O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7" ht="15" customHeight="1">
      <c r="A69" s="116"/>
      <c r="K69" s="206" t="s">
        <v>37</v>
      </c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8"/>
    </row>
    <row r="70" spans="11:47" ht="15">
      <c r="K70" s="123" t="str">
        <f aca="true" t="shared" si="45" ref="K70:AU70">K8</f>
        <v>AIA</v>
      </c>
      <c r="L70" s="123" t="str">
        <f t="shared" si="45"/>
        <v>AIA</v>
      </c>
      <c r="M70" s="123" t="str">
        <f t="shared" si="45"/>
        <v>AIA</v>
      </c>
      <c r="N70" s="123" t="str">
        <f t="shared" si="45"/>
        <v>AIA</v>
      </c>
      <c r="O70" s="123" t="str">
        <f t="shared" si="45"/>
        <v>AIA</v>
      </c>
      <c r="P70" s="123" t="str">
        <f t="shared" si="45"/>
        <v>Genesis</v>
      </c>
      <c r="Q70" s="123" t="str">
        <f t="shared" si="45"/>
        <v>Genesis</v>
      </c>
      <c r="R70" s="123" t="str">
        <f t="shared" si="45"/>
        <v>Genesis</v>
      </c>
      <c r="S70" s="123" t="str">
        <f t="shared" si="45"/>
        <v>Genesis</v>
      </c>
      <c r="T70" s="123" t="str">
        <f t="shared" si="45"/>
        <v>Genesis</v>
      </c>
      <c r="U70" s="123" t="str">
        <f t="shared" si="45"/>
        <v>MRP</v>
      </c>
      <c r="V70" s="123" t="str">
        <f t="shared" si="45"/>
        <v>MRP</v>
      </c>
      <c r="W70" s="123" t="str">
        <f t="shared" si="45"/>
        <v>MRP</v>
      </c>
      <c r="X70" s="123" t="str">
        <f t="shared" si="45"/>
        <v>Vector</v>
      </c>
      <c r="Y70" s="123" t="str">
        <f t="shared" si="45"/>
        <v>WIAL</v>
      </c>
      <c r="Z70" s="123" t="str">
        <f t="shared" si="45"/>
        <v>Contact</v>
      </c>
      <c r="AA70" s="123" t="str">
        <f t="shared" si="45"/>
        <v>Contact</v>
      </c>
      <c r="AB70" s="123" t="str">
        <f t="shared" si="45"/>
        <v>Powerco</v>
      </c>
      <c r="AC70" s="123" t="str">
        <f t="shared" si="45"/>
        <v>Powerco</v>
      </c>
      <c r="AD70" s="123" t="str">
        <f t="shared" si="45"/>
        <v>Powerco</v>
      </c>
      <c r="AE70" s="131" t="str">
        <f t="shared" si="45"/>
        <v>Powerco</v>
      </c>
      <c r="AF70" s="124" t="str">
        <f t="shared" si="45"/>
        <v>Transpower</v>
      </c>
      <c r="AG70" s="123" t="str">
        <f t="shared" si="45"/>
        <v>Transpower</v>
      </c>
      <c r="AH70" s="123" t="str">
        <f t="shared" si="45"/>
        <v>Transpower</v>
      </c>
      <c r="AI70" s="123" t="str">
        <f t="shared" si="45"/>
        <v>Telecom</v>
      </c>
      <c r="AJ70" s="123" t="str">
        <f t="shared" si="45"/>
        <v>Telecom</v>
      </c>
      <c r="AK70" s="123" t="str">
        <f t="shared" si="45"/>
        <v>Telecom</v>
      </c>
      <c r="AL70" s="123" t="str">
        <f t="shared" si="45"/>
        <v>Telecom</v>
      </c>
      <c r="AM70" s="131" t="str">
        <f t="shared" si="45"/>
        <v>Telecom</v>
      </c>
      <c r="AN70" s="123" t="str">
        <f t="shared" si="45"/>
        <v>Telstra</v>
      </c>
      <c r="AO70" s="123" t="str">
        <f t="shared" si="45"/>
        <v>Telstra</v>
      </c>
      <c r="AP70" s="123" t="str">
        <f t="shared" si="45"/>
        <v>Fonterra</v>
      </c>
      <c r="AQ70" s="123" t="str">
        <f t="shared" si="45"/>
        <v>Fonterra</v>
      </c>
      <c r="AR70" s="123" t="str">
        <f t="shared" si="45"/>
        <v>Fonterra</v>
      </c>
      <c r="AS70" s="123" t="str">
        <f t="shared" si="45"/>
        <v>Meridian</v>
      </c>
      <c r="AT70" s="131" t="str">
        <f t="shared" si="45"/>
        <v>Meridian</v>
      </c>
      <c r="AU70" s="131" t="str">
        <f t="shared" si="45"/>
        <v>CIAL</v>
      </c>
    </row>
    <row r="71" spans="2:47" ht="15">
      <c r="B71" s="3"/>
      <c r="G71" s="2"/>
      <c r="H71" s="2"/>
      <c r="I71" s="2"/>
      <c r="K71" s="93">
        <f aca="true" t="shared" si="46" ref="K71:AU71">K9</f>
        <v>42315</v>
      </c>
      <c r="L71" s="93">
        <f t="shared" si="46"/>
        <v>42592</v>
      </c>
      <c r="M71" s="93">
        <f t="shared" si="46"/>
        <v>42689</v>
      </c>
      <c r="N71" s="93">
        <f t="shared" si="46"/>
        <v>43025</v>
      </c>
      <c r="O71" s="93">
        <f t="shared" si="46"/>
        <v>43812</v>
      </c>
      <c r="P71" s="93">
        <f t="shared" si="46"/>
        <v>41713</v>
      </c>
      <c r="Q71" s="93">
        <f t="shared" si="46"/>
        <v>42444</v>
      </c>
      <c r="R71" s="93">
        <f t="shared" si="46"/>
        <v>42628</v>
      </c>
      <c r="S71" s="93">
        <f t="shared" si="46"/>
        <v>43770</v>
      </c>
      <c r="T71" s="93">
        <f t="shared" si="46"/>
        <v>44005</v>
      </c>
      <c r="U71" s="93">
        <f t="shared" si="46"/>
        <v>41409</v>
      </c>
      <c r="V71" s="93">
        <f t="shared" si="46"/>
        <v>42655</v>
      </c>
      <c r="W71" s="93">
        <f t="shared" si="46"/>
        <v>43872</v>
      </c>
      <c r="X71" s="93">
        <f t="shared" si="46"/>
        <v>41927</v>
      </c>
      <c r="Y71" s="93">
        <f t="shared" si="46"/>
        <v>41593</v>
      </c>
      <c r="Z71" s="93">
        <f t="shared" si="46"/>
        <v>41774</v>
      </c>
      <c r="AA71" s="93">
        <f t="shared" si="46"/>
        <v>42838</v>
      </c>
      <c r="AB71" s="93">
        <f t="shared" si="46"/>
        <v>41362</v>
      </c>
      <c r="AC71" s="93">
        <f t="shared" si="46"/>
        <v>42184</v>
      </c>
      <c r="AD71" s="93">
        <f t="shared" si="46"/>
        <v>43006</v>
      </c>
      <c r="AE71" s="94">
        <f t="shared" si="46"/>
        <v>43454</v>
      </c>
      <c r="AF71" s="99">
        <f t="shared" si="46"/>
        <v>42781</v>
      </c>
      <c r="AG71" s="93">
        <f t="shared" si="46"/>
        <v>43781</v>
      </c>
      <c r="AH71" s="93">
        <f t="shared" si="46"/>
        <v>43992</v>
      </c>
      <c r="AI71" s="93">
        <f t="shared" si="46"/>
        <v>41355</v>
      </c>
      <c r="AJ71" s="93">
        <f t="shared" si="46"/>
        <v>42170</v>
      </c>
      <c r="AK71" s="93">
        <f t="shared" si="46"/>
        <v>42170</v>
      </c>
      <c r="AL71" s="93">
        <f t="shared" si="46"/>
        <v>42451</v>
      </c>
      <c r="AM71" s="94">
        <f t="shared" si="46"/>
        <v>43763</v>
      </c>
      <c r="AN71" s="93">
        <f t="shared" si="46"/>
        <v>41967</v>
      </c>
      <c r="AO71" s="93">
        <f t="shared" si="46"/>
        <v>42927</v>
      </c>
      <c r="AP71" s="93">
        <f t="shared" si="46"/>
        <v>41750</v>
      </c>
      <c r="AQ71" s="93">
        <f t="shared" si="46"/>
        <v>42073</v>
      </c>
      <c r="AR71" s="93">
        <f t="shared" si="46"/>
        <v>42433</v>
      </c>
      <c r="AS71" s="93">
        <f t="shared" si="46"/>
        <v>42079</v>
      </c>
      <c r="AT71" s="94">
        <f t="shared" si="46"/>
        <v>42810</v>
      </c>
      <c r="AU71" s="94">
        <f t="shared" si="46"/>
        <v>43805</v>
      </c>
    </row>
    <row r="72" spans="2:47" ht="15">
      <c r="B72" s="3"/>
      <c r="J72" s="1">
        <f aca="true" t="shared" si="47" ref="J72:J92">A10</f>
        <v>41246</v>
      </c>
      <c r="K72" s="125">
        <f aca="true" t="shared" si="48" ref="K72:K94">IF(K38="","",K38-(D38+(E38-D38)/($E$9-$D$9)*($K$9-$D$9)))</f>
        <v>1.4171663243743602</v>
      </c>
      <c r="L72" s="125">
        <f aca="true" t="shared" si="49" ref="L72:L94">IF(L38="","",L38-(D38+(E38-D38)/($E$9-$D$9)*($L$9-$D$9)))</f>
        <v>1.4431040048922998</v>
      </c>
      <c r="M72" s="132">
        <f aca="true" t="shared" si="50" ref="M72:M94">IF(M38="","",M38-(D38+(E38-D38)/($E$9-$D$9)*($M$9-$D$9)))</f>
        <v>1.5194054461025366</v>
      </c>
      <c r="N72" s="161">
        <f aca="true" t="shared" si="51" ref="N72:N94">IF(N38="","",N38-(D38+(E38-D38)/($E$9-$D$9)*($N$9-$D$9)))</f>
        <v>1.5229928533102157</v>
      </c>
      <c r="O72" s="156">
        <f aca="true" t="shared" si="52" ref="O72:O94">IF(O38="","",O38-(F38+(G38-F38)/($G$9-$F$9)*($O$9-$F$9)))</f>
      </c>
      <c r="P72" s="127">
        <f aca="true" t="shared" si="53" ref="P72:P94">IF(P38="","",P38-(C38+(D38-C38)/($D$9-$C$9)*($P$9-$C$9)))</f>
        <v>1.1311853809931476</v>
      </c>
      <c r="Q72" s="125">
        <f aca="true" t="shared" si="54" ref="Q72:Q94">IF(Q38="","",Q38-(D38+(E38-D38)/($E$9-$D$9)*($Q$9-$D$9)))</f>
        <v>1.5015983291281767</v>
      </c>
      <c r="R72" s="132">
        <f aca="true" t="shared" si="55" ref="R72:R94">IF(R38="","",R38-(D38+(E38-D38)/($E$9-$D$9)*($R$9-$D$9)))</f>
        <v>1.6294773157538405</v>
      </c>
      <c r="S72" s="127">
        <f aca="true" t="shared" si="56" ref="S72:S94">IF(S38="","",S38-(F38+(G38-F38)/($G$9-$F$9)*($S$9-$F$9)))</f>
        <v>1.632749366354147</v>
      </c>
      <c r="T72" s="127">
        <f aca="true" t="shared" si="57" ref="T72:T94">IF(T38="","",T38-(F38+(G38-F38)/($G$9-$F$9)*($T$9-$F$9)))</f>
        <v>1.593326120448237</v>
      </c>
      <c r="U72" s="126">
        <f aca="true" t="shared" si="58" ref="U72:U94">IF(U38="","",U38-(C38+(D38-C38)/($D$9-$C$9)*($U$9-$C$9)))</f>
      </c>
      <c r="V72" s="132">
        <f aca="true" t="shared" si="59" ref="V72:V94">IF(V38="","",V38-(D38+(E38-D38)/($E$9-$D$9)*($V$9-$D$9)))</f>
        <v>1.6140712713999585</v>
      </c>
      <c r="W72" s="126">
        <f aca="true" t="shared" si="60" ref="W72:W94">IF(W38="","",W38-(F38+(G38-F38)/($G$9-$F$9)*($W$9-$F$9)))</f>
        <v>2.024555779971597</v>
      </c>
      <c r="X72" s="132">
        <f aca="true" t="shared" si="61" ref="X72:X94">IF(X38="","",X38-(C38+(D38-C38)/($D$9-$C$9)*($X$9-$C$9)))</f>
        <v>1.4662207298629881</v>
      </c>
      <c r="Y72" s="126">
        <f aca="true" t="shared" si="62" ref="Y72:Y94">IF(Y38="","",Y38-(C38+(D38-C38)/($D$9-$C$9)*($Y$9-$C$9)))</f>
      </c>
      <c r="Z72" s="132">
        <f aca="true" t="shared" si="63" ref="Z72:Z94">IF(Z38="","",Z38-(C38+(D38-C38)/($D$9-$C$9)*($Z$9-$C$9)))</f>
        <v>1.429349031780804</v>
      </c>
      <c r="AA72" s="126">
        <f aca="true" t="shared" si="64" ref="AA72:AA94">IF(AA38="","",AA38-(D38+(E38-D38)/($E$9-$D$9)*($AA$9-$D$9)))</f>
        <v>1.9859830799461555</v>
      </c>
      <c r="AB72" s="132"/>
      <c r="AC72" s="126">
        <f aca="true" t="shared" si="65" ref="AC72:AC94">IF(AC38="","",AC38-(D38+(E38-D38)/($E$9-$D$9)*($AC$9-$D$9)))</f>
        <v>1.7927090084614958</v>
      </c>
      <c r="AD72" s="132">
        <f aca="true" t="shared" si="66" ref="AD72:AD94">IF(AD38="","",AD38-(D38+(E38-D38)/($E$9-$D$9)*($AD$9-$D$9)))</f>
        <v>2.0140423872999706</v>
      </c>
      <c r="AE72" s="132">
        <f aca="true" t="shared" si="67" ref="AE72:AE94">IF(AE38="","",AE38-(E38+(F38-E38)/($F$9-$E$9)*($AE$9-$E$9)))</f>
      </c>
      <c r="AF72" s="126">
        <f aca="true" t="shared" si="68" ref="AF72:AF94">IF(AF38="","",AF38-(D38+(E38-D38)/($E$9-$D$9)*($AF$9-$D$9)))</f>
        <v>1.3036723419153433</v>
      </c>
      <c r="AG72" s="132">
        <f aca="true" t="shared" si="69" ref="AG72:AG94">IF(AG38="","",AG38-(F38+(G38-F38)/($G$9-$F$9)*($AG$9-$F$9)))</f>
        <v>1.508963854513897</v>
      </c>
      <c r="AH72" s="126">
        <f aca="true" t="shared" si="70" ref="AH72:AH93">IF(AH38="","",AH38-(F38+(G38-F38)/($G$9-$F$9)*($AH$9-$F$9)))</f>
        <v>1.5284982196685606</v>
      </c>
      <c r="AI72" s="132"/>
      <c r="AJ72" s="125">
        <f aca="true" t="shared" si="71" ref="AJ72:AJ94">IF(AJ38="","",AJ38-(D38+(E38-D38)/($E$9-$D$9)*($AJ$9-$D$9)))</f>
        <v>1.6795998553487155</v>
      </c>
      <c r="AK72" s="125">
        <f aca="true" t="shared" si="72" ref="AK72:AK94">IF(AK38="","",AK38-(D38+(E38-D38)/($E$9-$D$9)*($AK$9-$D$9)))</f>
        <v>1.688787482848689</v>
      </c>
      <c r="AL72" s="156">
        <f aca="true" t="shared" si="73" ref="AL72:AL94">IF(AL38="","",AL38-(D38+(E38-D38)/($E$9-$D$9)*($AL$9-$D$9)))</f>
        <v>1.6745221756846056</v>
      </c>
      <c r="AM72" s="127">
        <f aca="true" t="shared" si="74" ref="AM72:AM94">IF(AM38="","",AM38-(F38+(G38-F38)/($G$9-$F$9)*($AM$9-$F$9)))</f>
        <v>1.8165952834343244</v>
      </c>
      <c r="AN72" s="132">
        <f aca="true" t="shared" si="75" ref="AN72:AN94">IF(AN38="","",AN38-(C38+(D38-C38)/($D$9-$C$9)*($AN$9-$C$9)))</f>
        <v>1.1840497089040807</v>
      </c>
      <c r="AO72" s="126">
        <f aca="true" t="shared" si="76" ref="AO72:AO94">IF(AO38="","",AO38-(D38+(E38-D38)/($E$9-$D$9)*($AO$9-$D$9)))</f>
        <v>1.6237263815204956</v>
      </c>
      <c r="AP72" s="132">
        <f aca="true" t="shared" si="77" ref="AP72:AP94">IF(AP38="","",AP38-(C38+(D38-C38)/($D$9-$C$9)*($AP$9-$C$9)))</f>
        <v>1.0497640783561528</v>
      </c>
      <c r="AQ72" s="126">
        <f aca="true" t="shared" si="78" ref="AQ72:AQ94">IF(AQ38="","",AQ38-(C38+(D38-C38)/($D$9-$C$9)*($AQ$9-$C$9)))</f>
        <v>1.2267076223629636</v>
      </c>
      <c r="AR72" s="132">
        <f aca="true" t="shared" si="79" ref="AR72:AR94">IF(AR38="","",AR38-(D38+(E38-D38)/($E$9-$D$9)*($AR$9-$D$9)))</f>
        <v>1.3456428077538112</v>
      </c>
      <c r="AS72" s="132">
        <f aca="true" t="shared" si="80" ref="AS72:AS94">IF(AS38="","",AS38-(C38+(D38-C38)/($D$9-$C$9)*($AS$9-$C$9)))</f>
        <v>1.3980517807191655</v>
      </c>
      <c r="AT72" s="132">
        <f aca="true" t="shared" si="81" ref="AT72:AT94">IF(AT38="","",AT38-(D38+(E38-D38)/($E$9-$D$9)*($AT$9-$D$9)))</f>
        <v>1.7133263862204586</v>
      </c>
      <c r="AU72" s="132">
        <f aca="true" t="shared" si="82" ref="AU72:AU94">IF(AU38="","",AU38-(F38+(G38-F38)/($G$9-$F$9)*($AU$9-$F$9)))</f>
      </c>
    </row>
    <row r="73" spans="2:47" ht="15">
      <c r="B73" s="3"/>
      <c r="J73" s="1">
        <f t="shared" si="47"/>
        <v>41247</v>
      </c>
      <c r="K73" s="125">
        <f t="shared" si="48"/>
        <v>1.4292393223179625</v>
      </c>
      <c r="L73" s="125">
        <f t="shared" si="49"/>
        <v>1.4324465469153989</v>
      </c>
      <c r="M73" s="132">
        <f t="shared" si="50"/>
        <v>1.4841416931282132</v>
      </c>
      <c r="N73" s="125">
        <f t="shared" si="51"/>
        <v>1.5220922776128352</v>
      </c>
      <c r="O73" s="132">
        <f t="shared" si="52"/>
      </c>
      <c r="P73" s="127">
        <f t="shared" si="53"/>
        <v>1.1540387406095713</v>
      </c>
      <c r="Q73" s="125">
        <f t="shared" si="54"/>
        <v>1.5125273124102776</v>
      </c>
      <c r="R73" s="132">
        <f t="shared" si="55"/>
        <v>1.6392083915923035</v>
      </c>
      <c r="S73" s="127">
        <f t="shared" si="56"/>
        <v>1.645529043020812</v>
      </c>
      <c r="T73" s="127">
        <f t="shared" si="57"/>
        <v>1.6075518883017739</v>
      </c>
      <c r="U73" s="126">
        <f t="shared" si="58"/>
      </c>
      <c r="V73" s="132">
        <f t="shared" si="59"/>
        <v>1.622751985100006</v>
      </c>
      <c r="W73" s="126">
        <f t="shared" si="60"/>
        <v>2.0422455256534136</v>
      </c>
      <c r="X73" s="132">
        <f t="shared" si="61"/>
        <v>1.4822748176917933</v>
      </c>
      <c r="Y73" s="126">
        <f t="shared" si="62"/>
      </c>
      <c r="Z73" s="132">
        <f t="shared" si="63"/>
        <v>1.4472223677568636</v>
      </c>
      <c r="AA73" s="126">
        <f t="shared" si="64"/>
        <v>1.995529214707708</v>
      </c>
      <c r="AB73" s="132"/>
      <c r="AC73" s="126">
        <f t="shared" si="65"/>
        <v>1.8039288230769221</v>
      </c>
      <c r="AD73" s="132">
        <f t="shared" si="66"/>
        <v>2.015226503200016</v>
      </c>
      <c r="AE73" s="132">
        <f t="shared" si="67"/>
      </c>
      <c r="AF73" s="126">
        <f t="shared" si="68"/>
        <v>1.3101593539692469</v>
      </c>
      <c r="AG73" s="132">
        <f t="shared" si="69"/>
        <v>1.5227260417361395</v>
      </c>
      <c r="AH73" s="126">
        <f t="shared" si="70"/>
        <v>1.542749733456437</v>
      </c>
      <c r="AI73" s="132"/>
      <c r="AJ73" s="125">
        <f t="shared" si="71"/>
        <v>1.7153273790358692</v>
      </c>
      <c r="AK73" s="125">
        <f t="shared" si="72"/>
        <v>1.732685696535896</v>
      </c>
      <c r="AL73" s="132">
        <f t="shared" si="73"/>
        <v>1.6732026444307846</v>
      </c>
      <c r="AM73" s="127">
        <f t="shared" si="74"/>
        <v>1.7894534865656682</v>
      </c>
      <c r="AN73" s="132">
        <f t="shared" si="75"/>
        <v>1.190657223034258</v>
      </c>
      <c r="AO73" s="126">
        <f t="shared" si="76"/>
        <v>1.6249752293256687</v>
      </c>
      <c r="AP73" s="132">
        <f t="shared" si="77"/>
        <v>1.072447988551362</v>
      </c>
      <c r="AQ73" s="126">
        <f t="shared" si="78"/>
        <v>1.2431768711917734</v>
      </c>
      <c r="AR73" s="132">
        <f t="shared" si="79"/>
        <v>1.3575890220923288</v>
      </c>
      <c r="AS73" s="132">
        <f t="shared" si="80"/>
        <v>1.4102703659931364</v>
      </c>
      <c r="AT73" s="127">
        <f t="shared" si="81"/>
        <v>1.7228784741256504</v>
      </c>
      <c r="AU73" s="132">
        <f t="shared" si="82"/>
      </c>
    </row>
    <row r="74" spans="2:47" ht="15">
      <c r="B74" s="3"/>
      <c r="J74" s="1">
        <f t="shared" si="47"/>
        <v>41248</v>
      </c>
      <c r="K74" s="125">
        <f t="shared" si="48"/>
        <v>1.4952031756154165</v>
      </c>
      <c r="L74" s="125">
        <f t="shared" si="49"/>
        <v>1.486039450884622</v>
      </c>
      <c r="M74" s="132">
        <f t="shared" si="50"/>
        <v>1.5411242715384406</v>
      </c>
      <c r="N74" s="125">
        <f t="shared" si="51"/>
        <v>1.5638173246538618</v>
      </c>
      <c r="O74" s="132">
        <f t="shared" si="52"/>
      </c>
      <c r="P74" s="127">
        <f t="shared" si="53"/>
        <v>1.2479210100479308</v>
      </c>
      <c r="Q74" s="125">
        <f t="shared" si="54"/>
        <v>1.5758747369230806</v>
      </c>
      <c r="R74" s="132">
        <f t="shared" si="55"/>
        <v>1.6970610338076706</v>
      </c>
      <c r="S74" s="127">
        <f t="shared" si="56"/>
        <v>1.6732221467708568</v>
      </c>
      <c r="T74" s="127">
        <f t="shared" si="57"/>
        <v>1.6332019795139092</v>
      </c>
      <c r="U74" s="126">
        <f t="shared" si="58"/>
      </c>
      <c r="V74" s="132">
        <f t="shared" si="59"/>
        <v>1.6817086335000049</v>
      </c>
      <c r="W74" s="126">
        <f t="shared" si="60"/>
        <v>2.071033540312506</v>
      </c>
      <c r="X74" s="132">
        <f t="shared" si="61"/>
        <v>1.554719247458931</v>
      </c>
      <c r="Y74" s="126">
        <f t="shared" si="62"/>
      </c>
      <c r="Z74" s="132">
        <f t="shared" si="63"/>
        <v>1.5062233512842678</v>
      </c>
      <c r="AA74" s="126">
        <f t="shared" si="64"/>
        <v>2.026518434192297</v>
      </c>
      <c r="AB74" s="132"/>
      <c r="AC74" s="126">
        <f t="shared" si="65"/>
        <v>1.8736821644230703</v>
      </c>
      <c r="AD74" s="132">
        <f t="shared" si="66"/>
        <v>2.0672376044999776</v>
      </c>
      <c r="AE74" s="132">
        <f t="shared" si="67"/>
      </c>
      <c r="AF74" s="126">
        <f t="shared" si="68"/>
        <v>1.3673880812307408</v>
      </c>
      <c r="AG74" s="132">
        <f t="shared" si="69"/>
        <v>1.5524466250694382</v>
      </c>
      <c r="AH74" s="126">
        <f t="shared" si="70"/>
        <v>1.5735086644791676</v>
      </c>
      <c r="AI74" s="132"/>
      <c r="AJ74" s="125">
        <f t="shared" si="71"/>
        <v>1.7625339877307709</v>
      </c>
      <c r="AK74" s="125">
        <f t="shared" si="72"/>
        <v>1.7625339877307709</v>
      </c>
      <c r="AL74" s="132">
        <f t="shared" si="73"/>
        <v>1.7325379502692395</v>
      </c>
      <c r="AM74" s="127">
        <f t="shared" si="74"/>
        <v>1.7966777369444502</v>
      </c>
      <c r="AN74" s="132">
        <f t="shared" si="75"/>
        <v>1.2648099341712262</v>
      </c>
      <c r="AO74" s="126">
        <f t="shared" si="76"/>
        <v>1.6745870578076762</v>
      </c>
      <c r="AP74" s="132">
        <f t="shared" si="77"/>
        <v>1.171178220756842</v>
      </c>
      <c r="AQ74" s="126">
        <f t="shared" si="78"/>
        <v>1.3147235479589137</v>
      </c>
      <c r="AR74" s="132">
        <f t="shared" si="79"/>
        <v>1.4218708463077054</v>
      </c>
      <c r="AS74" s="132">
        <f t="shared" si="80"/>
        <v>1.480825457465758</v>
      </c>
      <c r="AT74" s="127">
        <f t="shared" si="81"/>
        <v>1.7803198633076822</v>
      </c>
      <c r="AU74" s="132">
        <f t="shared" si="82"/>
        <v>1.8477114534028094</v>
      </c>
    </row>
    <row r="75" spans="2:47" ht="15">
      <c r="B75" s="3"/>
      <c r="J75" s="1">
        <f t="shared" si="47"/>
        <v>41249</v>
      </c>
      <c r="K75" s="125">
        <f t="shared" si="48"/>
        <v>1.4574457597538708</v>
      </c>
      <c r="L75" s="125">
        <f t="shared" si="49"/>
        <v>1.4481056561461547</v>
      </c>
      <c r="M75" s="132">
        <f t="shared" si="50"/>
        <v>1.5034894308846356</v>
      </c>
      <c r="N75" s="125">
        <f t="shared" si="51"/>
        <v>1.5282301186384752</v>
      </c>
      <c r="O75" s="132">
        <f t="shared" si="52"/>
      </c>
      <c r="P75" s="127">
        <f t="shared" si="53"/>
        <v>1.226019375595869</v>
      </c>
      <c r="Q75" s="125">
        <f t="shared" si="54"/>
        <v>1.5334112852307924</v>
      </c>
      <c r="R75" s="132">
        <f t="shared" si="55"/>
        <v>1.6582275094769479</v>
      </c>
      <c r="S75" s="127">
        <f t="shared" si="56"/>
        <v>1.6346924832291654</v>
      </c>
      <c r="T75" s="127">
        <f t="shared" si="57"/>
        <v>1.596702684425519</v>
      </c>
      <c r="U75" s="126">
        <f t="shared" si="58"/>
      </c>
      <c r="V75" s="132">
        <f t="shared" si="59"/>
        <v>1.641934697599991</v>
      </c>
      <c r="W75" s="126">
        <f t="shared" si="60"/>
        <v>2.0345664951420606</v>
      </c>
      <c r="X75" s="132">
        <f t="shared" si="61"/>
        <v>1.550880273417826</v>
      </c>
      <c r="Y75" s="126">
        <f t="shared" si="62"/>
      </c>
      <c r="Z75" s="132">
        <f t="shared" si="63"/>
        <v>1.4734626213185087</v>
      </c>
      <c r="AA75" s="126">
        <f t="shared" si="64"/>
        <v>1.9862946993230803</v>
      </c>
      <c r="AB75" s="132"/>
      <c r="AC75" s="126">
        <f t="shared" si="65"/>
        <v>1.8283958767307662</v>
      </c>
      <c r="AD75" s="132">
        <f t="shared" si="66"/>
        <v>2.028551260700019</v>
      </c>
      <c r="AE75" s="132">
        <f t="shared" si="67"/>
      </c>
      <c r="AF75" s="126">
        <f t="shared" si="68"/>
        <v>1.3269618755076849</v>
      </c>
      <c r="AG75" s="132">
        <f t="shared" si="69"/>
        <v>1.5159577382639036</v>
      </c>
      <c r="AH75" s="126">
        <f t="shared" si="70"/>
        <v>1.5370070191571936</v>
      </c>
      <c r="AI75" s="132"/>
      <c r="AJ75" s="125">
        <f t="shared" si="71"/>
        <v>1.7161805939077093</v>
      </c>
      <c r="AK75" s="125">
        <f t="shared" si="72"/>
        <v>1.729458111407686</v>
      </c>
      <c r="AL75" s="132">
        <f t="shared" si="73"/>
        <v>1.6860151428923071</v>
      </c>
      <c r="AM75" s="127">
        <f t="shared" si="74"/>
        <v>1.7827453436616074</v>
      </c>
      <c r="AN75" s="132">
        <f t="shared" si="75"/>
        <v>1.2445716643424478</v>
      </c>
      <c r="AO75" s="126">
        <f t="shared" si="76"/>
        <v>1.6540434638769286</v>
      </c>
      <c r="AP75" s="132">
        <f t="shared" si="77"/>
        <v>1.1423297997636923</v>
      </c>
      <c r="AQ75" s="126">
        <f t="shared" si="78"/>
        <v>1.2689324989178483</v>
      </c>
      <c r="AR75" s="132">
        <f t="shared" si="79"/>
        <v>1.382428377476936</v>
      </c>
      <c r="AS75" s="132">
        <f t="shared" si="80"/>
        <v>1.436610399931506</v>
      </c>
      <c r="AT75" s="127">
        <f t="shared" si="81"/>
        <v>1.7400000961769244</v>
      </c>
      <c r="AU75" s="132">
        <f t="shared" si="82"/>
        <v>1.8091870235669192</v>
      </c>
    </row>
    <row r="76" spans="2:47" ht="15">
      <c r="B76" s="3"/>
      <c r="J76" s="1">
        <f t="shared" si="47"/>
        <v>41250</v>
      </c>
      <c r="K76" s="125">
        <f t="shared" si="48"/>
        <v>1.4621078914230963</v>
      </c>
      <c r="L76" s="125">
        <f t="shared" si="49"/>
        <v>1.4660161190769436</v>
      </c>
      <c r="M76" s="132">
        <f t="shared" si="50"/>
        <v>1.5200738398077136</v>
      </c>
      <c r="N76" s="125">
        <f t="shared" si="51"/>
        <v>1.5452284387307729</v>
      </c>
      <c r="O76" s="132">
        <f t="shared" si="52"/>
      </c>
      <c r="P76" s="127">
        <f t="shared" si="53"/>
        <v>1.2068192046027257</v>
      </c>
      <c r="Q76" s="125">
        <f t="shared" si="54"/>
        <v>1.5451462853846225</v>
      </c>
      <c r="R76" s="132">
        <f t="shared" si="55"/>
        <v>1.6733639164615464</v>
      </c>
      <c r="S76" s="127">
        <f t="shared" si="56"/>
        <v>1.6536207878124887</v>
      </c>
      <c r="T76" s="127">
        <f t="shared" si="57"/>
        <v>1.6140061270264936</v>
      </c>
      <c r="U76" s="126">
        <f t="shared" si="58"/>
      </c>
      <c r="V76" s="132">
        <f t="shared" si="59"/>
        <v>1.6562443670000198</v>
      </c>
      <c r="W76" s="126">
        <f t="shared" si="60"/>
        <v>2.049183989801147</v>
      </c>
      <c r="X76" s="132">
        <f t="shared" si="61"/>
        <v>1.5318846760547986</v>
      </c>
      <c r="Y76" s="126">
        <f t="shared" si="62"/>
      </c>
      <c r="Z76" s="132">
        <f t="shared" si="63"/>
        <v>1.4949729607876838</v>
      </c>
      <c r="AA76" s="126">
        <f t="shared" si="64"/>
        <v>2.0019811570384642</v>
      </c>
      <c r="AB76" s="132"/>
      <c r="AC76" s="126">
        <f t="shared" si="65"/>
        <v>1.8372438553846266</v>
      </c>
      <c r="AD76" s="132">
        <f t="shared" si="66"/>
        <v>2.0208829490000255</v>
      </c>
      <c r="AE76" s="132">
        <f t="shared" si="67"/>
      </c>
      <c r="AF76" s="126">
        <f t="shared" si="68"/>
        <v>1.3472580153461617</v>
      </c>
      <c r="AG76" s="132">
        <f t="shared" si="69"/>
        <v>1.5317718385416579</v>
      </c>
      <c r="AH76" s="126">
        <f t="shared" si="70"/>
        <v>1.5512637368465718</v>
      </c>
      <c r="AI76" s="132"/>
      <c r="AJ76" s="125">
        <f t="shared" si="71"/>
        <v>1.7535161633461813</v>
      </c>
      <c r="AK76" s="125">
        <f t="shared" si="72"/>
        <v>1.771905143346154</v>
      </c>
      <c r="AL76" s="132">
        <f t="shared" si="73"/>
        <v>1.7223430726538558</v>
      </c>
      <c r="AM76" s="127">
        <f t="shared" si="74"/>
        <v>1.8006860659848205</v>
      </c>
      <c r="AN76" s="132">
        <f t="shared" si="75"/>
        <v>1.2475854204383916</v>
      </c>
      <c r="AO76" s="126">
        <f t="shared" si="76"/>
        <v>1.6652283269615333</v>
      </c>
      <c r="AP76" s="132">
        <f t="shared" si="77"/>
        <v>1.1257300301575581</v>
      </c>
      <c r="AQ76" s="126">
        <f t="shared" si="78"/>
        <v>1.2766233440547978</v>
      </c>
      <c r="AR76" s="132">
        <f t="shared" si="79"/>
        <v>1.3920255039615612</v>
      </c>
      <c r="AS76" s="132">
        <f t="shared" si="80"/>
        <v>1.4454308367123403</v>
      </c>
      <c r="AT76" s="127">
        <f t="shared" si="81"/>
        <v>1.7554531954615342</v>
      </c>
      <c r="AU76" s="132">
        <f t="shared" si="82"/>
        <v>1.8352250344507404</v>
      </c>
    </row>
    <row r="77" spans="2:47" ht="15">
      <c r="B77" s="3"/>
      <c r="J77" s="1">
        <f t="shared" si="47"/>
        <v>41253</v>
      </c>
      <c r="K77" s="125">
        <f t="shared" si="48"/>
        <v>1.46795014434355</v>
      </c>
      <c r="L77" s="125">
        <f t="shared" si="49"/>
        <v>1.466048712223082</v>
      </c>
      <c r="M77" s="132">
        <f t="shared" si="50"/>
        <v>1.5164375065256284</v>
      </c>
      <c r="N77" s="125">
        <f t="shared" si="51"/>
        <v>1.5435823172025689</v>
      </c>
      <c r="O77" s="132">
        <f t="shared" si="52"/>
      </c>
      <c r="P77" s="127">
        <f t="shared" si="53"/>
        <v>1.2082049659725813</v>
      </c>
      <c r="Q77" s="125">
        <f t="shared" si="54"/>
        <v>1.5450814972820317</v>
      </c>
      <c r="R77" s="132">
        <f t="shared" si="55"/>
        <v>1.6711289444384438</v>
      </c>
      <c r="S77" s="127">
        <f t="shared" si="56"/>
        <v>1.6443958046875227</v>
      </c>
      <c r="T77" s="127">
        <f t="shared" si="57"/>
        <v>1.6037549181250013</v>
      </c>
      <c r="U77" s="126">
        <f t="shared" si="58"/>
      </c>
      <c r="V77" s="132">
        <f t="shared" si="59"/>
        <v>1.638512108599981</v>
      </c>
      <c r="W77" s="126">
        <f t="shared" si="60"/>
        <v>2.024545756562479</v>
      </c>
      <c r="X77" s="132">
        <f t="shared" si="61"/>
        <v>1.4564218834520593</v>
      </c>
      <c r="Y77" s="126">
        <f t="shared" si="62"/>
      </c>
      <c r="Z77" s="132">
        <f t="shared" si="63"/>
        <v>1.4712029146232912</v>
      </c>
      <c r="AA77" s="126">
        <f t="shared" si="64"/>
        <v>1.9810268323615285</v>
      </c>
      <c r="AB77" s="132"/>
      <c r="AC77" s="126">
        <f t="shared" si="65"/>
        <v>1.8510658646153506</v>
      </c>
      <c r="AD77" s="132">
        <f t="shared" si="66"/>
        <v>2.0234575702000024</v>
      </c>
      <c r="AE77" s="132">
        <f t="shared" si="67"/>
      </c>
      <c r="AF77" s="126">
        <f t="shared" si="68"/>
        <v>1.3481523613538213</v>
      </c>
      <c r="AG77" s="132">
        <f t="shared" si="69"/>
        <v>1.53176432812498</v>
      </c>
      <c r="AH77" s="126">
        <f t="shared" si="70"/>
        <v>1.5512561340624988</v>
      </c>
      <c r="AI77" s="132"/>
      <c r="AJ77" s="125">
        <f t="shared" si="71"/>
        <v>1.7286021745871767</v>
      </c>
      <c r="AK77" s="125">
        <f t="shared" si="72"/>
        <v>1.7337094120871561</v>
      </c>
      <c r="AL77" s="132">
        <f t="shared" si="73"/>
        <v>1.7120156535461408</v>
      </c>
      <c r="AM77" s="127">
        <f t="shared" si="74"/>
        <v>1.8058014300000154</v>
      </c>
      <c r="AN77" s="132">
        <f t="shared" si="75"/>
        <v>1.197556779616427</v>
      </c>
      <c r="AO77" s="126">
        <f t="shared" si="76"/>
        <v>1.6693071720051238</v>
      </c>
      <c r="AP77" s="132">
        <f t="shared" si="77"/>
        <v>1.127933918924617</v>
      </c>
      <c r="AQ77" s="126">
        <f t="shared" si="78"/>
        <v>1.2910987789520179</v>
      </c>
      <c r="AR77" s="132">
        <f t="shared" si="79"/>
        <v>1.3767258699384501</v>
      </c>
      <c r="AS77" s="132">
        <f t="shared" si="80"/>
        <v>1.4529103528766814</v>
      </c>
      <c r="AT77" s="127">
        <f t="shared" si="81"/>
        <v>1.734696184805114</v>
      </c>
      <c r="AU77" s="132">
        <f t="shared" si="82"/>
        <v>1.825990615625031</v>
      </c>
    </row>
    <row r="78" spans="2:47" ht="15">
      <c r="B78" s="3"/>
      <c r="J78" s="1">
        <f t="shared" si="47"/>
        <v>41254</v>
      </c>
      <c r="K78" s="125">
        <f t="shared" si="48"/>
        <v>1.483198732756391</v>
      </c>
      <c r="L78" s="125">
        <f t="shared" si="49"/>
        <v>1.4792629930769188</v>
      </c>
      <c r="M78" s="132">
        <f t="shared" si="50"/>
        <v>1.514335286474373</v>
      </c>
      <c r="N78" s="125">
        <f t="shared" si="51"/>
        <v>1.5547646458974418</v>
      </c>
      <c r="O78" s="132">
        <f t="shared" si="52"/>
        <v>1.5747088746969484</v>
      </c>
      <c r="P78" s="127">
        <f t="shared" si="53"/>
        <v>1.239267987000022</v>
      </c>
      <c r="Q78" s="125">
        <f t="shared" si="54"/>
        <v>1.5613573787179398</v>
      </c>
      <c r="R78" s="132">
        <f t="shared" si="55"/>
        <v>1.6843491084615079</v>
      </c>
      <c r="S78" s="127">
        <f t="shared" si="56"/>
        <v>1.6486998791666587</v>
      </c>
      <c r="T78" s="127">
        <f t="shared" si="57"/>
        <v>1.6073396217171503</v>
      </c>
      <c r="U78" s="126">
        <f t="shared" si="58"/>
      </c>
      <c r="V78" s="132">
        <f t="shared" si="59"/>
        <v>1.6517321225000101</v>
      </c>
      <c r="W78" s="126">
        <f t="shared" si="60"/>
        <v>2.0320468504545235</v>
      </c>
      <c r="X78" s="132">
        <f t="shared" si="61"/>
        <v>1.47395612899999</v>
      </c>
      <c r="Y78" s="126">
        <f t="shared" si="62"/>
      </c>
      <c r="Z78" s="132">
        <f t="shared" si="63"/>
        <v>1.4614105512499953</v>
      </c>
      <c r="AA78" s="126">
        <f t="shared" si="64"/>
        <v>1.993235689038428</v>
      </c>
      <c r="AB78" s="132"/>
      <c r="AC78" s="126">
        <f t="shared" si="65"/>
        <v>1.8673460553846146</v>
      </c>
      <c r="AD78" s="132">
        <f t="shared" si="66"/>
        <v>2.0377198449999785</v>
      </c>
      <c r="AE78" s="132">
        <f t="shared" si="67"/>
      </c>
      <c r="AF78" s="126">
        <f t="shared" si="68"/>
        <v>1.3613682913461482</v>
      </c>
      <c r="AG78" s="132">
        <f t="shared" si="69"/>
        <v>1.5391570122222076</v>
      </c>
      <c r="AH78" s="126">
        <f t="shared" si="70"/>
        <v>1.5589221019696993</v>
      </c>
      <c r="AI78" s="132"/>
      <c r="AJ78" s="125">
        <f t="shared" si="71"/>
        <v>1.737726955512798</v>
      </c>
      <c r="AK78" s="125">
        <f t="shared" si="72"/>
        <v>1.7550921580128174</v>
      </c>
      <c r="AL78" s="132">
        <f t="shared" si="73"/>
        <v>1.730342108653836</v>
      </c>
      <c r="AM78" s="127">
        <f t="shared" si="74"/>
        <v>1.7865215269949157</v>
      </c>
      <c r="AN78" s="132">
        <f t="shared" si="75"/>
        <v>1.231324599000009</v>
      </c>
      <c r="AO78" s="126">
        <f t="shared" si="76"/>
        <v>1.684579594294858</v>
      </c>
      <c r="AP78" s="132">
        <f t="shared" si="77"/>
        <v>1.1558820417500244</v>
      </c>
      <c r="AQ78" s="126">
        <f t="shared" si="78"/>
        <v>1.3074046044999963</v>
      </c>
      <c r="AR78" s="132">
        <f t="shared" si="79"/>
        <v>1.3929948284615343</v>
      </c>
      <c r="AS78" s="132">
        <f t="shared" si="80"/>
        <v>1.4692142275000175</v>
      </c>
      <c r="AT78" s="127">
        <f t="shared" si="81"/>
        <v>1.7479222692948362</v>
      </c>
      <c r="AU78" s="132">
        <f t="shared" si="82"/>
        <v>1.8200840400252307</v>
      </c>
    </row>
    <row r="79" spans="2:47" ht="15">
      <c r="B79" s="3"/>
      <c r="J79" s="1">
        <f t="shared" si="47"/>
        <v>41255</v>
      </c>
      <c r="K79" s="125">
        <f t="shared" si="48"/>
        <v>1.511715291741015</v>
      </c>
      <c r="L79" s="125">
        <f t="shared" si="49"/>
        <v>1.5218017349923318</v>
      </c>
      <c r="M79" s="132">
        <f t="shared" si="50"/>
        <v>1.5680294254359128</v>
      </c>
      <c r="N79" s="125">
        <f t="shared" si="51"/>
        <v>1.599976631843611</v>
      </c>
      <c r="O79" s="132">
        <f t="shared" si="52"/>
        <v>1.6267597194034091</v>
      </c>
      <c r="P79" s="127">
        <f t="shared" si="53"/>
        <v>1.275625558417829</v>
      </c>
      <c r="Q79" s="125">
        <f t="shared" si="54"/>
        <v>1.5928290477948477</v>
      </c>
      <c r="R79" s="132">
        <f t="shared" si="55"/>
        <v>1.7218047825538645</v>
      </c>
      <c r="S79" s="127">
        <f t="shared" si="56"/>
        <v>1.698778709687494</v>
      </c>
      <c r="T79" s="127">
        <f t="shared" si="57"/>
        <v>1.6550737249431888</v>
      </c>
      <c r="U79" s="126">
        <f t="shared" si="58"/>
      </c>
      <c r="V79" s="132">
        <f t="shared" si="59"/>
        <v>1.6922188901000244</v>
      </c>
      <c r="W79" s="126">
        <f t="shared" si="60"/>
        <v>2.0831648129261207</v>
      </c>
      <c r="X79" s="132">
        <f t="shared" si="61"/>
        <v>1.4952067988561555</v>
      </c>
      <c r="Y79" s="126">
        <f t="shared" si="62"/>
      </c>
      <c r="Z79" s="132">
        <f t="shared" si="63"/>
        <v>1.4853287813698333</v>
      </c>
      <c r="AA79" s="126">
        <f t="shared" si="64"/>
        <v>2.039792606246198</v>
      </c>
      <c r="AB79" s="132"/>
      <c r="AC79" s="126">
        <f t="shared" si="65"/>
        <v>1.8909727384615134</v>
      </c>
      <c r="AD79" s="132">
        <f t="shared" si="66"/>
        <v>2.0841305657000238</v>
      </c>
      <c r="AE79" s="132">
        <f t="shared" si="67"/>
      </c>
      <c r="AF79" s="126">
        <f t="shared" si="68"/>
        <v>1.4036885003153747</v>
      </c>
      <c r="AG79" s="132">
        <f t="shared" si="69"/>
        <v>1.59020806062499</v>
      </c>
      <c r="AH79" s="126">
        <f t="shared" si="70"/>
        <v>1.6087039674715844</v>
      </c>
      <c r="AI79" s="132"/>
      <c r="AJ79" s="125">
        <f t="shared" si="71"/>
        <v>1.762361375382044</v>
      </c>
      <c r="AK79" s="125">
        <f t="shared" si="72"/>
        <v>1.7756434428820418</v>
      </c>
      <c r="AL79" s="132">
        <f t="shared" si="73"/>
        <v>1.7618499005846298</v>
      </c>
      <c r="AM79" s="127">
        <f t="shared" si="74"/>
        <v>1.8448578018181738</v>
      </c>
      <c r="AN79" s="132">
        <f t="shared" si="75"/>
        <v>1.2520545948493065</v>
      </c>
      <c r="AO79" s="126">
        <f t="shared" si="76"/>
        <v>1.7452714727871839</v>
      </c>
      <c r="AP79" s="132">
        <f t="shared" si="77"/>
        <v>1.1928740287739648</v>
      </c>
      <c r="AQ79" s="126">
        <f t="shared" si="78"/>
        <v>1.3302947723561496</v>
      </c>
      <c r="AR79" s="132">
        <f t="shared" si="79"/>
        <v>1.4254549305538249</v>
      </c>
      <c r="AS79" s="132">
        <f t="shared" si="80"/>
        <v>1.4908928186301398</v>
      </c>
      <c r="AT79" s="127">
        <f t="shared" si="81"/>
        <v>1.7934026675872183</v>
      </c>
      <c r="AU79" s="132">
        <f t="shared" si="82"/>
        <v>1.868130659034101</v>
      </c>
    </row>
    <row r="80" spans="2:47" ht="15">
      <c r="B80" s="3"/>
      <c r="J80" s="1">
        <f t="shared" si="47"/>
        <v>41256</v>
      </c>
      <c r="K80" s="125">
        <f t="shared" si="48"/>
        <v>1.5098964160307355</v>
      </c>
      <c r="L80" s="125">
        <f t="shared" si="49"/>
        <v>1.5229147331692063</v>
      </c>
      <c r="M80" s="132">
        <f t="shared" si="50"/>
        <v>1.549329747076913</v>
      </c>
      <c r="N80" s="125">
        <f t="shared" si="51"/>
        <v>1.6115639271076532</v>
      </c>
      <c r="O80" s="132">
        <f t="shared" si="52"/>
        <v>1.6388666120833633</v>
      </c>
      <c r="P80" s="127">
        <f t="shared" si="53"/>
        <v>1.2881702247944946</v>
      </c>
      <c r="Q80" s="125">
        <f t="shared" si="54"/>
        <v>1.5914970418461123</v>
      </c>
      <c r="R80" s="132">
        <f t="shared" si="55"/>
        <v>1.7238012378153633</v>
      </c>
      <c r="S80" s="127">
        <f t="shared" si="56"/>
        <v>1.708574550416698</v>
      </c>
      <c r="T80" s="127">
        <f t="shared" si="57"/>
        <v>1.6704762394444508</v>
      </c>
      <c r="U80" s="126">
        <f t="shared" si="58"/>
      </c>
      <c r="V80" s="132">
        <f t="shared" si="59"/>
        <v>1.694101401299978</v>
      </c>
      <c r="W80" s="126">
        <f t="shared" si="60"/>
        <v>2.096738073750039</v>
      </c>
      <c r="X80" s="132">
        <f t="shared" si="61"/>
        <v>1.5680659658903662</v>
      </c>
      <c r="Y80" s="126">
        <f t="shared" si="62"/>
      </c>
      <c r="Z80" s="132">
        <f t="shared" si="63"/>
        <v>1.50519494092462</v>
      </c>
      <c r="AA80" s="126">
        <f t="shared" si="64"/>
        <v>2.042983606584578</v>
      </c>
      <c r="AB80" s="132"/>
      <c r="AC80" s="126">
        <f t="shared" si="65"/>
        <v>1.8917571963461195</v>
      </c>
      <c r="AD80" s="132">
        <f t="shared" si="66"/>
        <v>2.0866270240999656</v>
      </c>
      <c r="AE80" s="132">
        <f t="shared" si="67"/>
      </c>
      <c r="AF80" s="126">
        <f t="shared" si="68"/>
        <v>1.4040093400615286</v>
      </c>
      <c r="AG80" s="132">
        <f t="shared" si="69"/>
        <v>1.6031350572222154</v>
      </c>
      <c r="AH80" s="126">
        <f t="shared" si="70"/>
        <v>1.621967857083364</v>
      </c>
      <c r="AI80" s="132"/>
      <c r="AJ80" s="125">
        <f t="shared" si="71"/>
        <v>1.7601333217615123</v>
      </c>
      <c r="AK80" s="125">
        <f t="shared" si="72"/>
        <v>1.7836336292615362</v>
      </c>
      <c r="AL80" s="132">
        <f t="shared" si="73"/>
        <v>1.7696955516384278</v>
      </c>
      <c r="AM80" s="127">
        <f t="shared" si="74"/>
        <v>1.8556494847222438</v>
      </c>
      <c r="AN80" s="132">
        <f t="shared" si="75"/>
        <v>1.2676028771232737</v>
      </c>
      <c r="AO80" s="126">
        <f t="shared" si="76"/>
        <v>1.718406585015336</v>
      </c>
      <c r="AP80" s="132">
        <f t="shared" si="77"/>
        <v>1.2085578756849178</v>
      </c>
      <c r="AQ80" s="126">
        <f t="shared" si="78"/>
        <v>1.3332430658903882</v>
      </c>
      <c r="AR80" s="132">
        <f t="shared" si="79"/>
        <v>1.4200800418153858</v>
      </c>
      <c r="AS80" s="132">
        <f t="shared" si="80"/>
        <v>1.4933647565753496</v>
      </c>
      <c r="AT80" s="127">
        <f t="shared" si="81"/>
        <v>1.7956700174153721</v>
      </c>
      <c r="AU80" s="132">
        <f t="shared" si="82"/>
        <v>1.8720176213888835</v>
      </c>
    </row>
    <row r="81" spans="2:47" ht="15">
      <c r="B81" s="3"/>
      <c r="J81" s="1">
        <f t="shared" si="47"/>
        <v>41257</v>
      </c>
      <c r="K81" s="125">
        <f t="shared" si="48"/>
        <v>1.5025876390333468</v>
      </c>
      <c r="L81" s="125">
        <f t="shared" si="49"/>
        <v>1.5240370301000077</v>
      </c>
      <c r="M81" s="132">
        <f t="shared" si="50"/>
        <v>1.5952004426667084</v>
      </c>
      <c r="N81" s="125">
        <f t="shared" si="51"/>
        <v>1.6142521843666908</v>
      </c>
      <c r="O81" s="132">
        <f t="shared" si="52"/>
        <v>1.628839300681812</v>
      </c>
      <c r="P81" s="127">
        <f t="shared" si="53"/>
        <v>1.2485379627740048</v>
      </c>
      <c r="Q81" s="125">
        <f t="shared" si="54"/>
        <v>1.600587675333343</v>
      </c>
      <c r="R81" s="132">
        <f t="shared" si="55"/>
        <v>1.7211519493000211</v>
      </c>
      <c r="S81" s="127">
        <f t="shared" si="56"/>
        <v>1.7166699200000153</v>
      </c>
      <c r="T81" s="127">
        <f t="shared" si="57"/>
        <v>1.6803802194697015</v>
      </c>
      <c r="U81" s="126">
        <f t="shared" si="58"/>
      </c>
      <c r="V81" s="132">
        <f t="shared" si="59"/>
        <v>1.712122401200042</v>
      </c>
      <c r="W81" s="126">
        <f t="shared" si="60"/>
        <v>2.1149103927272583</v>
      </c>
      <c r="X81" s="132">
        <f t="shared" si="61"/>
        <v>1.4785774779794605</v>
      </c>
      <c r="Y81" s="126">
        <f t="shared" si="62"/>
      </c>
      <c r="Z81" s="132">
        <f t="shared" si="63"/>
        <v>1.5158836162671245</v>
      </c>
      <c r="AA81" s="126">
        <f t="shared" si="64"/>
        <v>2.0359572813000084</v>
      </c>
      <c r="AB81" s="132"/>
      <c r="AC81" s="126">
        <f t="shared" si="65"/>
        <v>1.9028111925000064</v>
      </c>
      <c r="AD81" s="132">
        <f t="shared" si="66"/>
        <v>2.157878230900038</v>
      </c>
      <c r="AE81" s="132">
        <f t="shared" si="67"/>
        <v>2.314239750082416</v>
      </c>
      <c r="AF81" s="126">
        <f t="shared" si="68"/>
        <v>1.4005662409000363</v>
      </c>
      <c r="AG81" s="132">
        <f t="shared" si="69"/>
        <v>1.6246162366666899</v>
      </c>
      <c r="AH81" s="126">
        <f t="shared" si="70"/>
        <v>1.6399624443182006</v>
      </c>
      <c r="AI81" s="132"/>
      <c r="AJ81" s="125">
        <f t="shared" si="71"/>
        <v>1.7761592158666595</v>
      </c>
      <c r="AK81" s="125">
        <f t="shared" si="72"/>
        <v>1.7608315783666972</v>
      </c>
      <c r="AL81" s="132">
        <f t="shared" si="73"/>
        <v>1.773757002400032</v>
      </c>
      <c r="AM81" s="127">
        <f t="shared" si="74"/>
        <v>1.8678109128030447</v>
      </c>
      <c r="AN81" s="132">
        <f t="shared" si="75"/>
        <v>1.2422111763356254</v>
      </c>
      <c r="AO81" s="126">
        <f t="shared" si="76"/>
        <v>1.7243806054333364</v>
      </c>
      <c r="AP81" s="132">
        <f t="shared" si="77"/>
        <v>1.134922073253402</v>
      </c>
      <c r="AQ81" s="126">
        <f t="shared" si="78"/>
        <v>1.332829945479467</v>
      </c>
      <c r="AR81" s="132">
        <f t="shared" si="79"/>
        <v>1.4106843828000133</v>
      </c>
      <c r="AS81" s="132">
        <f t="shared" si="80"/>
        <v>1.5383043712329099</v>
      </c>
      <c r="AT81" s="127">
        <f t="shared" si="81"/>
        <v>1.8252353730333644</v>
      </c>
      <c r="AU81" s="132">
        <f t="shared" si="82"/>
        <v>1.8752763709848481</v>
      </c>
    </row>
    <row r="82" spans="2:47" ht="15">
      <c r="B82" s="3"/>
      <c r="J82" s="1">
        <f t="shared" si="47"/>
        <v>41260</v>
      </c>
      <c r="K82" s="125">
        <f t="shared" si="48"/>
        <v>1.4432810143230972</v>
      </c>
      <c r="L82" s="125">
        <f t="shared" si="49"/>
        <v>1.4622321962769185</v>
      </c>
      <c r="M82" s="132">
        <f t="shared" si="50"/>
        <v>1.4930185968076763</v>
      </c>
      <c r="N82" s="125">
        <f t="shared" si="51"/>
        <v>1.5378517281307382</v>
      </c>
      <c r="O82" s="132">
        <f t="shared" si="52"/>
        <v>1.6031551639393977</v>
      </c>
      <c r="P82" s="127">
        <f t="shared" si="53"/>
        <v>1.1962087310137033</v>
      </c>
      <c r="Q82" s="125">
        <f t="shared" si="54"/>
        <v>1.5446499593846088</v>
      </c>
      <c r="R82" s="132">
        <f t="shared" si="55"/>
        <v>1.6590923160615616</v>
      </c>
      <c r="S82" s="127">
        <f t="shared" si="56"/>
        <v>1.662289555833314</v>
      </c>
      <c r="T82" s="127">
        <f t="shared" si="57"/>
        <v>1.6270137668434392</v>
      </c>
      <c r="U82" s="126">
        <f t="shared" si="58"/>
      </c>
      <c r="V82" s="132">
        <f t="shared" si="59"/>
        <v>1.6458338834</v>
      </c>
      <c r="W82" s="126">
        <f t="shared" si="60"/>
        <v>2.0614247190909167</v>
      </c>
      <c r="X82" s="132">
        <f t="shared" si="61"/>
        <v>1.4469162462739806</v>
      </c>
      <c r="Y82" s="126">
        <f t="shared" si="62"/>
        <v>2.0251528752602534</v>
      </c>
      <c r="Z82" s="132">
        <f t="shared" si="63"/>
        <v>1.4060225839383755</v>
      </c>
      <c r="AA82" s="126">
        <f t="shared" si="64"/>
        <v>1.968585048138435</v>
      </c>
      <c r="AB82" s="132"/>
      <c r="AC82" s="126">
        <f t="shared" si="65"/>
        <v>1.8461169928846424</v>
      </c>
      <c r="AD82" s="132">
        <f t="shared" si="66"/>
        <v>2.0424303738000154</v>
      </c>
      <c r="AE82" s="132">
        <f t="shared" si="67"/>
      </c>
      <c r="AF82" s="126">
        <f t="shared" si="68"/>
        <v>1.3592361926461263</v>
      </c>
      <c r="AG82" s="132">
        <f t="shared" si="69"/>
        <v>1.5661676169444503</v>
      </c>
      <c r="AH82" s="126">
        <f t="shared" si="70"/>
        <v>1.5907068218939355</v>
      </c>
      <c r="AI82" s="132"/>
      <c r="AJ82" s="125">
        <f t="shared" si="71"/>
        <v>1.7257077832461598</v>
      </c>
      <c r="AK82" s="125">
        <f t="shared" si="72"/>
        <v>1.7246861907461652</v>
      </c>
      <c r="AL82" s="132">
        <f t="shared" si="73"/>
        <v>1.7136422404538272</v>
      </c>
      <c r="AM82" s="127">
        <f t="shared" si="74"/>
        <v>1.8379873898989576</v>
      </c>
      <c r="AN82" s="132">
        <f t="shared" si="75"/>
        <v>1.205941750691784</v>
      </c>
      <c r="AO82" s="126">
        <f t="shared" si="76"/>
        <v>1.6873236131615168</v>
      </c>
      <c r="AP82" s="132">
        <f t="shared" si="77"/>
        <v>1.0860878627876622</v>
      </c>
      <c r="AQ82" s="126">
        <f t="shared" si="78"/>
        <v>1.2589840482739802</v>
      </c>
      <c r="AR82" s="132">
        <f t="shared" si="79"/>
        <v>1.351800928061571</v>
      </c>
      <c r="AS82" s="132">
        <f t="shared" si="80"/>
        <v>1.4573030760616401</v>
      </c>
      <c r="AT82" s="127">
        <f t="shared" si="81"/>
        <v>1.7478549438615363</v>
      </c>
      <c r="AU82" s="132">
        <f t="shared" si="82"/>
        <v>1.8290454605050175</v>
      </c>
    </row>
    <row r="83" spans="2:47" ht="15">
      <c r="B83" s="3"/>
      <c r="J83" s="1">
        <f t="shared" si="47"/>
        <v>41261</v>
      </c>
      <c r="K83" s="125">
        <f t="shared" si="48"/>
        <v>1.4583207899974315</v>
      </c>
      <c r="L83" s="125">
        <f t="shared" si="49"/>
        <v>1.4703131620691985</v>
      </c>
      <c r="M83" s="132">
        <f t="shared" si="50"/>
        <v>1.5225621344102187</v>
      </c>
      <c r="N83" s="125">
        <f t="shared" si="51"/>
        <v>1.5342778007410112</v>
      </c>
      <c r="O83" s="132">
        <f t="shared" si="52"/>
        <v>1.6133569722348695</v>
      </c>
      <c r="P83" s="127">
        <f t="shared" si="53"/>
        <v>1.2151880508493234</v>
      </c>
      <c r="Q83" s="125">
        <f t="shared" si="54"/>
        <v>1.561411866512822</v>
      </c>
      <c r="R83" s="132">
        <f t="shared" si="55"/>
        <v>1.6688339955153966</v>
      </c>
      <c r="S83" s="127">
        <f t="shared" si="56"/>
        <v>1.6619231920833375</v>
      </c>
      <c r="T83" s="127">
        <f t="shared" si="57"/>
        <v>1.6315332727525598</v>
      </c>
      <c r="U83" s="126">
        <f t="shared" si="58"/>
      </c>
      <c r="V83" s="132">
        <f t="shared" si="59"/>
        <v>1.6573399680999996</v>
      </c>
      <c r="W83" s="126">
        <f t="shared" si="60"/>
        <v>2.0720807560227494</v>
      </c>
      <c r="X83" s="132">
        <f t="shared" si="61"/>
        <v>1.4676773849863003</v>
      </c>
      <c r="Y83" s="126">
        <f t="shared" si="62"/>
      </c>
      <c r="Z83" s="132">
        <f t="shared" si="63"/>
        <v>1.4224498391780847</v>
      </c>
      <c r="AA83" s="126">
        <f t="shared" si="64"/>
        <v>1.9761349572846116</v>
      </c>
      <c r="AB83" s="132"/>
      <c r="AC83" s="126">
        <f t="shared" si="65"/>
        <v>1.8522826038461493</v>
      </c>
      <c r="AD83" s="132">
        <f t="shared" si="66"/>
        <v>2.0420858866999883</v>
      </c>
      <c r="AE83" s="132">
        <f t="shared" si="67"/>
      </c>
      <c r="AF83" s="126">
        <f t="shared" si="68"/>
        <v>1.3694433551615166</v>
      </c>
      <c r="AG83" s="132">
        <f t="shared" si="69"/>
        <v>1.5699878044444646</v>
      </c>
      <c r="AH83" s="126">
        <f t="shared" si="70"/>
        <v>1.596152396098514</v>
      </c>
      <c r="AI83" s="132"/>
      <c r="AJ83" s="125">
        <f t="shared" si="71"/>
        <v>1.7545028788948556</v>
      </c>
      <c r="AK83" s="125">
        <f t="shared" si="72"/>
        <v>1.7381575188948415</v>
      </c>
      <c r="AL83" s="132">
        <f t="shared" si="73"/>
        <v>1.7252189377384228</v>
      </c>
      <c r="AM83" s="127">
        <f t="shared" si="74"/>
        <v>1.8457560708080978</v>
      </c>
      <c r="AN83" s="132">
        <f t="shared" si="75"/>
        <v>1.233150661390388</v>
      </c>
      <c r="AO83" s="126">
        <f t="shared" si="76"/>
        <v>1.6908924785820498</v>
      </c>
      <c r="AP83" s="132">
        <f t="shared" si="77"/>
        <v>1.1053760073356074</v>
      </c>
      <c r="AQ83" s="126">
        <f t="shared" si="78"/>
        <v>1.2799434084862784</v>
      </c>
      <c r="AR83" s="132">
        <f t="shared" si="79"/>
        <v>1.367659508515361</v>
      </c>
      <c r="AS83" s="132">
        <f t="shared" si="80"/>
        <v>1.4844314408219108</v>
      </c>
      <c r="AT83" s="127">
        <f t="shared" si="81"/>
        <v>1.7577498023820621</v>
      </c>
      <c r="AU83" s="132">
        <f t="shared" si="82"/>
        <v>1.8238116859596034</v>
      </c>
    </row>
    <row r="84" spans="2:47" ht="15">
      <c r="B84" s="3"/>
      <c r="J84" s="1">
        <f t="shared" si="47"/>
        <v>41262</v>
      </c>
      <c r="K84" s="125">
        <f t="shared" si="48"/>
        <v>1.4563157047923</v>
      </c>
      <c r="L84" s="125">
        <f t="shared" si="49"/>
        <v>1.4662650926076832</v>
      </c>
      <c r="M84" s="132">
        <f t="shared" si="50"/>
        <v>1.5195350597307549</v>
      </c>
      <c r="N84" s="125">
        <f t="shared" si="51"/>
        <v>1.520005225023064</v>
      </c>
      <c r="O84" s="132">
        <f t="shared" si="52"/>
        <v>1.6127229907102305</v>
      </c>
      <c r="P84" s="127">
        <f t="shared" si="53"/>
        <v>1.2120019327191591</v>
      </c>
      <c r="Q84" s="125">
        <f t="shared" si="54"/>
        <v>1.5512382375384428</v>
      </c>
      <c r="R84" s="132">
        <f t="shared" si="55"/>
        <v>1.6576321842461739</v>
      </c>
      <c r="S84" s="127">
        <f t="shared" si="56"/>
        <v>1.6663577340624922</v>
      </c>
      <c r="T84" s="127">
        <f t="shared" si="57"/>
        <v>1.63524531649623</v>
      </c>
      <c r="U84" s="126">
        <f t="shared" si="58"/>
      </c>
      <c r="V84" s="132">
        <f t="shared" si="59"/>
        <v>1.6481820185999858</v>
      </c>
      <c r="W84" s="126">
        <f t="shared" si="60"/>
        <v>2.069479778778424</v>
      </c>
      <c r="X84" s="132">
        <f t="shared" si="61"/>
        <v>1.4605833483835595</v>
      </c>
      <c r="Y84" s="126">
        <f t="shared" si="62"/>
      </c>
      <c r="Z84" s="132">
        <f t="shared" si="63"/>
        <v>1.4155271755136924</v>
      </c>
      <c r="AA84" s="126">
        <f t="shared" si="64"/>
        <v>1.971063497553852</v>
      </c>
      <c r="AB84" s="132"/>
      <c r="AC84" s="126">
        <f t="shared" si="65"/>
        <v>1.8380184315384387</v>
      </c>
      <c r="AD84" s="132">
        <f t="shared" si="66"/>
        <v>2.0308652202000035</v>
      </c>
      <c r="AE84" s="132">
        <f t="shared" si="67"/>
      </c>
      <c r="AF84" s="126">
        <f t="shared" si="68"/>
        <v>1.3602888805846125</v>
      </c>
      <c r="AG84" s="132">
        <f t="shared" si="69"/>
        <v>1.5693132202083113</v>
      </c>
      <c r="AH84" s="126">
        <f t="shared" si="70"/>
        <v>1.593700257414767</v>
      </c>
      <c r="AI84" s="132"/>
      <c r="AJ84" s="125">
        <f t="shared" si="71"/>
        <v>1.7330924479845904</v>
      </c>
      <c r="AK84" s="125">
        <f t="shared" si="72"/>
        <v>1.7187913079845845</v>
      </c>
      <c r="AL84" s="132">
        <f t="shared" si="73"/>
        <v>1.7232172468153766</v>
      </c>
      <c r="AM84" s="127">
        <f t="shared" si="74"/>
        <v>1.869669066287877</v>
      </c>
      <c r="AN84" s="132">
        <f t="shared" si="75"/>
        <v>1.2211852190684693</v>
      </c>
      <c r="AO84" s="126">
        <f t="shared" si="76"/>
        <v>1.6878656776461214</v>
      </c>
      <c r="AP84" s="132">
        <f t="shared" si="77"/>
        <v>1.0973020331027197</v>
      </c>
      <c r="AQ84" s="126">
        <f t="shared" si="78"/>
        <v>1.2308595488835627</v>
      </c>
      <c r="AR84" s="132">
        <f t="shared" si="79"/>
        <v>1.3595312547461602</v>
      </c>
      <c r="AS84" s="132">
        <f t="shared" si="80"/>
        <v>1.4710393094862937</v>
      </c>
      <c r="AT84" s="127">
        <f t="shared" si="81"/>
        <v>1.750632910446154</v>
      </c>
      <c r="AU84" s="132">
        <f t="shared" si="82"/>
        <v>1.8252230954355726</v>
      </c>
    </row>
    <row r="85" spans="2:47" ht="15">
      <c r="B85" s="3"/>
      <c r="J85" s="1">
        <f t="shared" si="47"/>
        <v>41263</v>
      </c>
      <c r="K85" s="125">
        <f t="shared" si="48"/>
        <v>1.430912067499996</v>
      </c>
      <c r="L85" s="125">
        <f t="shared" si="49"/>
        <v>1.4468404099999987</v>
      </c>
      <c r="M85" s="132">
        <f t="shared" si="50"/>
        <v>1.4619100224999775</v>
      </c>
      <c r="N85" s="125">
        <f t="shared" si="51"/>
        <v>1.5151100799999968</v>
      </c>
      <c r="O85" s="132">
        <f t="shared" si="52"/>
        <v>1.611639611818184</v>
      </c>
      <c r="P85" s="127">
        <f t="shared" si="53"/>
        <v>1.2169777165068747</v>
      </c>
      <c r="Q85" s="125">
        <f t="shared" si="54"/>
        <v>1.5365082874999825</v>
      </c>
      <c r="R85" s="132">
        <f t="shared" si="55"/>
        <v>1.6339454174999966</v>
      </c>
      <c r="S85" s="127">
        <f t="shared" si="56"/>
        <v>1.6469988850000026</v>
      </c>
      <c r="T85" s="127">
        <f t="shared" si="57"/>
        <v>1.6170261155303138</v>
      </c>
      <c r="U85" s="126">
        <f t="shared" si="58"/>
      </c>
      <c r="V85" s="132">
        <f t="shared" si="59"/>
        <v>1.6376683050000054</v>
      </c>
      <c r="W85" s="126">
        <f t="shared" si="60"/>
        <v>2.0712356197727257</v>
      </c>
      <c r="X85" s="132">
        <f t="shared" si="61"/>
        <v>1.4735029926369916</v>
      </c>
      <c r="Y85" s="126">
        <f t="shared" si="62"/>
      </c>
      <c r="Z85" s="132">
        <f t="shared" si="63"/>
        <v>1.4114056894691833</v>
      </c>
      <c r="AA85" s="126">
        <f t="shared" si="64"/>
        <v>1.9587360524999728</v>
      </c>
      <c r="AB85" s="132"/>
      <c r="AC85" s="126">
        <f t="shared" si="65"/>
        <v>1.821281870000015</v>
      </c>
      <c r="AD85" s="132">
        <f t="shared" si="66"/>
        <v>2.0209041049999925</v>
      </c>
      <c r="AE85" s="132">
        <f t="shared" si="67"/>
      </c>
      <c r="AF85" s="126">
        <f t="shared" si="68"/>
        <v>1.355396159999966</v>
      </c>
      <c r="AG85" s="132">
        <f t="shared" si="69"/>
        <v>1.5703977783333385</v>
      </c>
      <c r="AH85" s="126">
        <f t="shared" si="70"/>
        <v>1.605240178181806</v>
      </c>
      <c r="AI85" s="132"/>
      <c r="AJ85" s="125">
        <f t="shared" si="71"/>
        <v>1.7419641025</v>
      </c>
      <c r="AK85" s="125">
        <f t="shared" si="72"/>
        <v>1.746050342500034</v>
      </c>
      <c r="AL85" s="132">
        <f t="shared" si="73"/>
        <v>1.7268357674999715</v>
      </c>
      <c r="AM85" s="127">
        <f t="shared" si="74"/>
        <v>1.8749210971969807</v>
      </c>
      <c r="AN85" s="132">
        <f t="shared" si="75"/>
        <v>1.2294168535959176</v>
      </c>
      <c r="AO85" s="126">
        <f t="shared" si="76"/>
        <v>1.6915531774999981</v>
      </c>
      <c r="AP85" s="132">
        <f t="shared" si="77"/>
        <v>1.1027364653938458</v>
      </c>
      <c r="AQ85" s="126">
        <f t="shared" si="78"/>
        <v>1.2221903451369767</v>
      </c>
      <c r="AR85" s="132">
        <f t="shared" si="79"/>
        <v>1.3224258799999986</v>
      </c>
      <c r="AS85" s="132">
        <f t="shared" si="80"/>
        <v>1.4663387542808355</v>
      </c>
      <c r="AT85" s="127">
        <f t="shared" si="81"/>
        <v>1.7374180550000013</v>
      </c>
      <c r="AU85" s="132">
        <f t="shared" si="82"/>
        <v>2.0190246365151485</v>
      </c>
    </row>
    <row r="86" spans="2:47" ht="15">
      <c r="B86" s="3"/>
      <c r="J86" s="1">
        <f t="shared" si="47"/>
        <v>41264</v>
      </c>
      <c r="K86" s="125">
        <f t="shared" si="48"/>
        <v>1.4449700909897132</v>
      </c>
      <c r="L86" s="125">
        <f t="shared" si="49"/>
        <v>1.4487870762768984</v>
      </c>
      <c r="M86" s="132">
        <f t="shared" si="50"/>
        <v>1.462217585141011</v>
      </c>
      <c r="N86" s="125">
        <f t="shared" si="51"/>
        <v>1.5331652989640996</v>
      </c>
      <c r="O86" s="132">
        <f t="shared" si="52"/>
        <v>1.5995718104166876</v>
      </c>
      <c r="P86" s="127">
        <f t="shared" si="53"/>
        <v>1.2003757410410993</v>
      </c>
      <c r="Q86" s="125">
        <f t="shared" si="54"/>
        <v>1.5327298160512326</v>
      </c>
      <c r="R86" s="132">
        <f t="shared" si="55"/>
        <v>1.6554498560614963</v>
      </c>
      <c r="S86" s="127">
        <f t="shared" si="56"/>
        <v>1.6585905320833243</v>
      </c>
      <c r="T86" s="127">
        <f t="shared" si="57"/>
        <v>1.628019282222231</v>
      </c>
      <c r="U86" s="126">
        <f t="shared" si="58"/>
      </c>
      <c r="V86" s="132">
        <f t="shared" si="59"/>
        <v>1.6337373733999838</v>
      </c>
      <c r="W86" s="126">
        <f t="shared" si="60"/>
        <v>2.0640904387500036</v>
      </c>
      <c r="X86" s="132">
        <f t="shared" si="61"/>
        <v>1.4462026048218806</v>
      </c>
      <c r="Y86" s="126">
        <f t="shared" si="62"/>
      </c>
      <c r="Z86" s="132">
        <f t="shared" si="63"/>
        <v>1.394357679315061</v>
      </c>
      <c r="AA86" s="126">
        <f t="shared" si="64"/>
        <v>1.9647558481384362</v>
      </c>
      <c r="AB86" s="132"/>
      <c r="AC86" s="126">
        <f t="shared" si="65"/>
        <v>1.810272717884597</v>
      </c>
      <c r="AD86" s="132">
        <f t="shared" si="66"/>
        <v>2.016353403799962</v>
      </c>
      <c r="AE86" s="132">
        <f t="shared" si="67"/>
      </c>
      <c r="AF86" s="126">
        <f t="shared" si="68"/>
        <v>1.3540505626461257</v>
      </c>
      <c r="AG86" s="132">
        <f t="shared" si="69"/>
        <v>1.5614861786111316</v>
      </c>
      <c r="AH86" s="126">
        <f t="shared" si="70"/>
        <v>1.5968044854166745</v>
      </c>
      <c r="AI86" s="132"/>
      <c r="AJ86" s="125">
        <f t="shared" si="71"/>
        <v>1.7288618365794424</v>
      </c>
      <c r="AK86" s="125">
        <f t="shared" si="72"/>
        <v>1.751334726579456</v>
      </c>
      <c r="AL86" s="132">
        <f t="shared" si="73"/>
        <v>1.722051385453844</v>
      </c>
      <c r="AM86" s="127">
        <f t="shared" si="74"/>
        <v>1.8629492311110885</v>
      </c>
      <c r="AN86" s="132">
        <f t="shared" si="75"/>
        <v>1.2195072905753377</v>
      </c>
      <c r="AO86" s="126">
        <f t="shared" si="76"/>
        <v>1.685679487328164</v>
      </c>
      <c r="AP86" s="132">
        <f t="shared" si="77"/>
        <v>1.0871179153630095</v>
      </c>
      <c r="AQ86" s="126">
        <f t="shared" si="78"/>
        <v>1.229338212821887</v>
      </c>
      <c r="AR86" s="132">
        <f t="shared" si="79"/>
        <v>1.3430961655614961</v>
      </c>
      <c r="AS86" s="132">
        <f t="shared" si="80"/>
        <v>1.4583431581848942</v>
      </c>
      <c r="AT86" s="127">
        <f t="shared" si="81"/>
        <v>1.7433276130282156</v>
      </c>
      <c r="AU86" s="132">
        <f t="shared" si="82"/>
        <v>2.0315513744444407</v>
      </c>
    </row>
    <row r="87" spans="2:47" ht="15">
      <c r="B87" s="3"/>
      <c r="J87" s="1">
        <f t="shared" si="47"/>
        <v>41267</v>
      </c>
      <c r="K87" s="125">
        <f t="shared" si="48"/>
        <v>1.4237167416538163</v>
      </c>
      <c r="L87" s="125">
        <f t="shared" si="49"/>
        <v>1.4472053253461086</v>
      </c>
      <c r="M87" s="132">
        <f t="shared" si="50"/>
        <v>1.5322237428846095</v>
      </c>
      <c r="N87" s="125">
        <f t="shared" si="51"/>
        <v>1.514654867038459</v>
      </c>
      <c r="O87" s="132">
        <f t="shared" si="52"/>
        <v>1.5947001448200906</v>
      </c>
      <c r="P87" s="127">
        <f t="shared" si="53"/>
        <v>1.1877973801095782</v>
      </c>
      <c r="Q87" s="125">
        <f t="shared" si="54"/>
        <v>1.5299703492307613</v>
      </c>
      <c r="R87" s="132">
        <f t="shared" si="55"/>
        <v>1.6385692550769004</v>
      </c>
      <c r="S87" s="127">
        <f t="shared" si="56"/>
        <v>1.6478414042708538</v>
      </c>
      <c r="T87" s="127">
        <f t="shared" si="57"/>
        <v>1.613711158832074</v>
      </c>
      <c r="U87" s="126">
        <f t="shared" si="58"/>
      </c>
      <c r="V87" s="132">
        <f t="shared" si="59"/>
        <v>1.6332355654999668</v>
      </c>
      <c r="W87" s="126">
        <f t="shared" si="60"/>
        <v>2.0536814266761647</v>
      </c>
      <c r="X87" s="132">
        <f t="shared" si="61"/>
        <v>1.5084010616917793</v>
      </c>
      <c r="Y87" s="126">
        <f t="shared" si="62"/>
      </c>
      <c r="Z87" s="132">
        <f t="shared" si="63"/>
        <v>1.4548409290068585</v>
      </c>
      <c r="AA87" s="126">
        <f t="shared" si="64"/>
        <v>1.9644328289230497</v>
      </c>
      <c r="AB87" s="132"/>
      <c r="AC87" s="126">
        <f t="shared" si="65"/>
        <v>1.8072319067307276</v>
      </c>
      <c r="AD87" s="132">
        <f t="shared" si="66"/>
        <v>2.0274718034999903</v>
      </c>
      <c r="AE87" s="132">
        <f t="shared" si="67"/>
      </c>
      <c r="AF87" s="126">
        <f t="shared" si="68"/>
        <v>1.3496063558076785</v>
      </c>
      <c r="AG87" s="132">
        <f t="shared" si="69"/>
        <v>1.5547680250694356</v>
      </c>
      <c r="AH87" s="126">
        <f t="shared" si="70"/>
        <v>1.594873247888291</v>
      </c>
      <c r="AI87" s="132"/>
      <c r="AJ87" s="125">
        <f t="shared" si="71"/>
        <v>1.727852920307654</v>
      </c>
      <c r="AK87" s="125">
        <f t="shared" si="72"/>
        <v>1.7421530803076455</v>
      </c>
      <c r="AL87" s="132">
        <f t="shared" si="73"/>
        <v>1.7233784436922615</v>
      </c>
      <c r="AM87" s="127">
        <f t="shared" si="74"/>
        <v>1.8573557362626376</v>
      </c>
      <c r="AN87" s="132">
        <f t="shared" si="75"/>
        <v>1.2117830695342606</v>
      </c>
      <c r="AO87" s="126">
        <f t="shared" si="76"/>
        <v>1.690571687076913</v>
      </c>
      <c r="AP87" s="132">
        <f t="shared" si="77"/>
        <v>1.0780118603013435</v>
      </c>
      <c r="AQ87" s="126">
        <f t="shared" si="78"/>
        <v>1.208526718191751</v>
      </c>
      <c r="AR87" s="132">
        <f t="shared" si="79"/>
        <v>1.3178947750768977</v>
      </c>
      <c r="AS87" s="132">
        <f t="shared" si="80"/>
        <v>1.4559272959931238</v>
      </c>
      <c r="AT87" s="127">
        <f t="shared" si="81"/>
        <v>1.7419603910769048</v>
      </c>
      <c r="AU87" s="132">
        <f t="shared" si="82"/>
        <v>2.0410704943118834</v>
      </c>
    </row>
    <row r="88" spans="2:47" ht="15">
      <c r="B88" s="3"/>
      <c r="J88" s="1">
        <f t="shared" si="47"/>
        <v>41268</v>
      </c>
      <c r="K88" s="125">
        <f t="shared" si="48"/>
      </c>
      <c r="L88" s="125">
        <f t="shared" si="49"/>
      </c>
      <c r="M88" s="132">
        <f t="shared" si="50"/>
      </c>
      <c r="N88" s="125">
        <f t="shared" si="51"/>
      </c>
      <c r="O88" s="132">
        <f t="shared" si="52"/>
      </c>
      <c r="P88" s="127">
        <f t="shared" si="53"/>
      </c>
      <c r="Q88" s="125">
        <f t="shared" si="54"/>
      </c>
      <c r="R88" s="132">
        <f t="shared" si="55"/>
      </c>
      <c r="S88" s="127">
        <f t="shared" si="56"/>
      </c>
      <c r="T88" s="127">
        <f t="shared" si="57"/>
      </c>
      <c r="U88" s="126">
        <f t="shared" si="58"/>
      </c>
      <c r="V88" s="132">
        <f t="shared" si="59"/>
      </c>
      <c r="W88" s="126">
        <f t="shared" si="60"/>
      </c>
      <c r="X88" s="132">
        <f t="shared" si="61"/>
      </c>
      <c r="Y88" s="126">
        <f t="shared" si="62"/>
      </c>
      <c r="Z88" s="132">
        <f t="shared" si="63"/>
      </c>
      <c r="AA88" s="126">
        <f t="shared" si="64"/>
      </c>
      <c r="AB88" s="132"/>
      <c r="AC88" s="126">
        <f t="shared" si="65"/>
      </c>
      <c r="AD88" s="132">
        <f t="shared" si="66"/>
      </c>
      <c r="AE88" s="132">
        <f t="shared" si="67"/>
      </c>
      <c r="AF88" s="126">
        <f t="shared" si="68"/>
      </c>
      <c r="AG88" s="132">
        <f t="shared" si="69"/>
      </c>
      <c r="AH88" s="126">
        <f t="shared" si="70"/>
      </c>
      <c r="AI88" s="132"/>
      <c r="AJ88" s="125">
        <f t="shared" si="71"/>
      </c>
      <c r="AK88" s="125">
        <f t="shared" si="72"/>
      </c>
      <c r="AL88" s="132">
        <f t="shared" si="73"/>
      </c>
      <c r="AM88" s="127">
        <f t="shared" si="74"/>
      </c>
      <c r="AN88" s="132">
        <f t="shared" si="75"/>
      </c>
      <c r="AO88" s="126">
        <f t="shared" si="76"/>
      </c>
      <c r="AP88" s="132">
        <f t="shared" si="77"/>
      </c>
      <c r="AQ88" s="126">
        <f t="shared" si="78"/>
      </c>
      <c r="AR88" s="132">
        <f t="shared" si="79"/>
      </c>
      <c r="AS88" s="132">
        <f t="shared" si="80"/>
      </c>
      <c r="AT88" s="127">
        <f t="shared" si="81"/>
      </c>
      <c r="AU88" s="132">
        <f t="shared" si="82"/>
      </c>
    </row>
    <row r="89" spans="2:47" ht="15">
      <c r="B89" s="3"/>
      <c r="J89" s="1">
        <f t="shared" si="47"/>
        <v>41269</v>
      </c>
      <c r="K89" s="125">
        <f t="shared" si="48"/>
      </c>
      <c r="L89" s="125">
        <f t="shared" si="49"/>
      </c>
      <c r="M89" s="132">
        <f t="shared" si="50"/>
      </c>
      <c r="N89" s="125">
        <f t="shared" si="51"/>
      </c>
      <c r="O89" s="132">
        <f t="shared" si="52"/>
      </c>
      <c r="P89" s="127">
        <f t="shared" si="53"/>
      </c>
      <c r="Q89" s="125">
        <f t="shared" si="54"/>
      </c>
      <c r="R89" s="132">
        <f t="shared" si="55"/>
      </c>
      <c r="S89" s="127">
        <f t="shared" si="56"/>
      </c>
      <c r="T89" s="127">
        <f t="shared" si="57"/>
      </c>
      <c r="U89" s="126">
        <f t="shared" si="58"/>
      </c>
      <c r="V89" s="132">
        <f t="shared" si="59"/>
      </c>
      <c r="W89" s="126">
        <f t="shared" si="60"/>
      </c>
      <c r="X89" s="132">
        <f t="shared" si="61"/>
      </c>
      <c r="Y89" s="126">
        <f t="shared" si="62"/>
      </c>
      <c r="Z89" s="132">
        <f t="shared" si="63"/>
      </c>
      <c r="AA89" s="126">
        <f t="shared" si="64"/>
      </c>
      <c r="AB89" s="132"/>
      <c r="AC89" s="126">
        <f t="shared" si="65"/>
      </c>
      <c r="AD89" s="132">
        <f t="shared" si="66"/>
      </c>
      <c r="AE89" s="132">
        <f t="shared" si="67"/>
      </c>
      <c r="AF89" s="126">
        <f t="shared" si="68"/>
      </c>
      <c r="AG89" s="132">
        <f t="shared" si="69"/>
      </c>
      <c r="AH89" s="126">
        <f t="shared" si="70"/>
      </c>
      <c r="AI89" s="132"/>
      <c r="AJ89" s="125">
        <f t="shared" si="71"/>
      </c>
      <c r="AK89" s="125">
        <f t="shared" si="72"/>
      </c>
      <c r="AL89" s="132">
        <f t="shared" si="73"/>
      </c>
      <c r="AM89" s="127">
        <f t="shared" si="74"/>
      </c>
      <c r="AN89" s="132">
        <f t="shared" si="75"/>
      </c>
      <c r="AO89" s="126">
        <f t="shared" si="76"/>
      </c>
      <c r="AP89" s="132">
        <f t="shared" si="77"/>
      </c>
      <c r="AQ89" s="126">
        <f t="shared" si="78"/>
      </c>
      <c r="AR89" s="132">
        <f t="shared" si="79"/>
      </c>
      <c r="AS89" s="132">
        <f t="shared" si="80"/>
      </c>
      <c r="AT89" s="127">
        <f t="shared" si="81"/>
      </c>
      <c r="AU89" s="132">
        <f t="shared" si="82"/>
      </c>
    </row>
    <row r="90" spans="2:47" ht="15">
      <c r="B90" s="3"/>
      <c r="J90" s="1">
        <f t="shared" si="47"/>
        <v>41270</v>
      </c>
      <c r="K90" s="125">
        <f t="shared" si="48"/>
        <v>1.4812762573076759</v>
      </c>
      <c r="L90" s="125">
        <f t="shared" si="49"/>
        <v>1.4671791801922938</v>
      </c>
      <c r="M90" s="132">
        <f t="shared" si="50"/>
        <v>1.529436620769229</v>
      </c>
      <c r="N90" s="125">
        <f t="shared" si="51"/>
        <v>1.5097956105769406</v>
      </c>
      <c r="O90" s="132">
        <f t="shared" si="52"/>
        <v>1.5787304646590763</v>
      </c>
      <c r="P90" s="127">
        <f t="shared" si="53"/>
        <v>1.2613671209383517</v>
      </c>
      <c r="Q90" s="125">
        <f t="shared" si="54"/>
        <v>1.559601360961516</v>
      </c>
      <c r="R90" s="132">
        <f t="shared" si="55"/>
        <v>1.6880966686538712</v>
      </c>
      <c r="S90" s="127">
        <f t="shared" si="56"/>
        <v>1.6809780287500198</v>
      </c>
      <c r="T90" s="127">
        <f t="shared" si="57"/>
        <v>1.6492053373484907</v>
      </c>
      <c r="U90" s="126">
        <f t="shared" si="58"/>
      </c>
      <c r="V90" s="132">
        <f t="shared" si="59"/>
        <v>1.657127834999975</v>
      </c>
      <c r="W90" s="126">
        <f t="shared" si="60"/>
        <v>2.0839545923863545</v>
      </c>
      <c r="X90" s="132">
        <f t="shared" si="61"/>
        <v>1.5090987877671287</v>
      </c>
      <c r="Y90" s="126">
        <f t="shared" si="62"/>
      </c>
      <c r="Z90" s="132">
        <f t="shared" si="63"/>
        <v>1.5360671522773819</v>
      </c>
      <c r="AA90" s="126">
        <f t="shared" si="64"/>
        <v>1.9949805513461443</v>
      </c>
      <c r="AB90" s="132"/>
      <c r="AC90" s="126">
        <f t="shared" si="65"/>
        <v>1.84077481096149</v>
      </c>
      <c r="AD90" s="132">
        <f t="shared" si="66"/>
        <v>2.089283077499992</v>
      </c>
      <c r="AE90" s="132">
        <f t="shared" si="67"/>
        <v>2.2696184526098695</v>
      </c>
      <c r="AF90" s="126">
        <f t="shared" si="68"/>
        <v>1.3332582121153767</v>
      </c>
      <c r="AG90" s="132">
        <f t="shared" si="69"/>
        <v>1.586877345833344</v>
      </c>
      <c r="AH90" s="126">
        <f t="shared" si="70"/>
        <v>1.6293216353409359</v>
      </c>
      <c r="AI90" s="132"/>
      <c r="AJ90" s="125">
        <f t="shared" si="71"/>
        <v>1.7706181121153497</v>
      </c>
      <c r="AK90" s="125">
        <f t="shared" si="72"/>
        <v>1.7287348696153426</v>
      </c>
      <c r="AL90" s="132">
        <f t="shared" si="73"/>
        <v>1.7611990003846083</v>
      </c>
      <c r="AM90" s="127">
        <f t="shared" si="74"/>
        <v>1.8433644415151749</v>
      </c>
      <c r="AN90" s="132">
        <f t="shared" si="75"/>
        <v>1.2213068691369533</v>
      </c>
      <c r="AO90" s="126">
        <f t="shared" si="76"/>
        <v>1.680908908653881</v>
      </c>
      <c r="AP90" s="132">
        <f t="shared" si="77"/>
        <v>1.1452724994554755</v>
      </c>
      <c r="AQ90" s="126">
        <f t="shared" si="78"/>
        <v>1.2708253832671197</v>
      </c>
      <c r="AR90" s="132">
        <f t="shared" si="79"/>
        <v>1.3648640936538325</v>
      </c>
      <c r="AS90" s="132">
        <f t="shared" si="80"/>
        <v>1.4944820689725744</v>
      </c>
      <c r="AT90" s="127">
        <f t="shared" si="81"/>
        <v>1.7725525336538568</v>
      </c>
      <c r="AU90" s="132">
        <f t="shared" si="82"/>
        <v>2.037387564924276</v>
      </c>
    </row>
    <row r="91" spans="2:47" ht="15">
      <c r="B91" s="3"/>
      <c r="J91" s="1">
        <f t="shared" si="47"/>
        <v>41271</v>
      </c>
      <c r="K91" s="125">
        <f t="shared" si="48"/>
        <v>1.4792352573076677</v>
      </c>
      <c r="L91" s="125">
        <f t="shared" si="49"/>
        <v>1.483515260192295</v>
      </c>
      <c r="M91" s="132">
        <f t="shared" si="50"/>
        <v>1.566212240769247</v>
      </c>
      <c r="N91" s="125">
        <f t="shared" si="51"/>
        <v>1.5649909005769391</v>
      </c>
      <c r="O91" s="132">
        <f t="shared" si="52"/>
        <v>1.5869106215056488</v>
      </c>
      <c r="P91" s="127">
        <f t="shared" si="53"/>
        <v>1.2520301827602562</v>
      </c>
      <c r="Q91" s="125">
        <f t="shared" si="54"/>
        <v>1.5606224984615173</v>
      </c>
      <c r="R91" s="132">
        <f t="shared" si="55"/>
        <v>1.6880966686538712</v>
      </c>
      <c r="S91" s="127">
        <f t="shared" si="56"/>
        <v>1.6910455103124593</v>
      </c>
      <c r="T91" s="127">
        <f t="shared" si="57"/>
        <v>1.6612058607385904</v>
      </c>
      <c r="U91" s="126">
        <f t="shared" si="58"/>
      </c>
      <c r="V91" s="132">
        <f t="shared" si="59"/>
        <v>1.6550838150000056</v>
      </c>
      <c r="W91" s="126">
        <f t="shared" si="60"/>
        <v>2.095450985710219</v>
      </c>
      <c r="X91" s="132">
        <f t="shared" si="61"/>
        <v>1.5190901587054375</v>
      </c>
      <c r="Y91" s="126">
        <f t="shared" si="62"/>
      </c>
      <c r="Z91" s="132">
        <f t="shared" si="63"/>
        <v>1.5587767298287707</v>
      </c>
      <c r="AA91" s="126">
        <f t="shared" si="64"/>
        <v>1.984740651346169</v>
      </c>
      <c r="AB91" s="132"/>
      <c r="AC91" s="126">
        <f t="shared" si="65"/>
        <v>1.8397527984615274</v>
      </c>
      <c r="AD91" s="132">
        <f t="shared" si="66"/>
        <v>2.085183937500023</v>
      </c>
      <c r="AE91" s="132">
        <f t="shared" si="67"/>
        <v>2.25834964587913</v>
      </c>
      <c r="AF91" s="126">
        <f t="shared" si="68"/>
        <v>1.3373409321154082</v>
      </c>
      <c r="AG91" s="132">
        <f t="shared" si="69"/>
        <v>1.5928900218749793</v>
      </c>
      <c r="AH91" s="126">
        <f t="shared" si="70"/>
        <v>1.6361490491193051</v>
      </c>
      <c r="AI91" s="132"/>
      <c r="AJ91" s="125">
        <f t="shared" si="71"/>
        <v>1.7655099496153603</v>
      </c>
      <c r="AK91" s="125">
        <f t="shared" si="72"/>
        <v>1.7266919996153796</v>
      </c>
      <c r="AL91" s="132">
        <f t="shared" si="73"/>
        <v>1.7581326178845806</v>
      </c>
      <c r="AM91" s="127">
        <f t="shared" si="74"/>
        <v>1.8503327063636248</v>
      </c>
      <c r="AN91" s="132">
        <f t="shared" si="75"/>
        <v>1.2250902176437948</v>
      </c>
      <c r="AO91" s="126">
        <f t="shared" si="76"/>
        <v>1.6819315611538745</v>
      </c>
      <c r="AP91" s="132">
        <f t="shared" si="77"/>
        <v>1.1378262244657456</v>
      </c>
      <c r="AQ91" s="126">
        <f t="shared" si="78"/>
        <v>1.2648813332054445</v>
      </c>
      <c r="AR91" s="132">
        <f t="shared" si="79"/>
        <v>1.3648640936538325</v>
      </c>
      <c r="AS91" s="132">
        <f t="shared" si="80"/>
        <v>1.4896941251712144</v>
      </c>
      <c r="AT91" s="127">
        <f t="shared" si="81"/>
        <v>1.7715296611538451</v>
      </c>
      <c r="AU91" s="132">
        <f t="shared" si="82"/>
        <v>2.0537542625567933</v>
      </c>
    </row>
    <row r="92" spans="2:47" ht="15">
      <c r="B92" s="3"/>
      <c r="J92" s="1">
        <f t="shared" si="47"/>
        <v>41274</v>
      </c>
      <c r="K92" s="125">
        <f t="shared" si="48"/>
        <v>1.4416524987691917</v>
      </c>
      <c r="L92" s="125">
        <f t="shared" si="49"/>
        <v>1.4504162357307675</v>
      </c>
      <c r="M92" s="132">
        <f t="shared" si="50"/>
        <v>1.5305395969230702</v>
      </c>
      <c r="N92" s="125">
        <f t="shared" si="51"/>
        <v>1.5238874356922896</v>
      </c>
      <c r="O92" s="132">
        <f t="shared" si="52"/>
        <v>1.55193331428978</v>
      </c>
      <c r="P92" s="127">
        <f t="shared" si="53"/>
        <v>1.2078260745205527</v>
      </c>
      <c r="Q92" s="125">
        <f t="shared" si="54"/>
        <v>1.5206302061538368</v>
      </c>
      <c r="R92" s="132">
        <f t="shared" si="55"/>
        <v>1.6500544873845961</v>
      </c>
      <c r="S92" s="127">
        <f t="shared" si="56"/>
        <v>1.6607483509374954</v>
      </c>
      <c r="T92" s="127">
        <f t="shared" si="57"/>
        <v>1.6333125543370999</v>
      </c>
      <c r="U92" s="126">
        <f t="shared" si="58"/>
      </c>
      <c r="V92" s="132">
        <f t="shared" si="59"/>
        <v>1.617183787999969</v>
      </c>
      <c r="W92" s="126">
        <f t="shared" si="60"/>
        <v>2.0517896362215993</v>
      </c>
      <c r="X92" s="132">
        <f t="shared" si="61"/>
        <v>1.4983998904109783</v>
      </c>
      <c r="Y92" s="126">
        <f t="shared" si="62"/>
      </c>
      <c r="Z92" s="132">
        <f t="shared" si="63"/>
        <v>1.5157380246575363</v>
      </c>
      <c r="AA92" s="126">
        <f t="shared" si="64"/>
        <v>1.9538850766153364</v>
      </c>
      <c r="AB92" s="132"/>
      <c r="AC92" s="126">
        <f t="shared" si="65"/>
        <v>1.8035046086538147</v>
      </c>
      <c r="AD92" s="132">
        <f t="shared" si="66"/>
        <v>2.0469860059999903</v>
      </c>
      <c r="AE92" s="132">
        <f t="shared" si="67"/>
        <v>2.2350728601098666</v>
      </c>
      <c r="AF92" s="126">
        <f t="shared" si="68"/>
        <v>1.2939993700384456</v>
      </c>
      <c r="AG92" s="132">
        <f t="shared" si="69"/>
        <v>1.5545243189583284</v>
      </c>
      <c r="AH92" s="126">
        <f t="shared" si="70"/>
        <v>1.5999305600852272</v>
      </c>
      <c r="AI92" s="132"/>
      <c r="AJ92" s="125">
        <f t="shared" si="71"/>
        <v>1.726132219538444</v>
      </c>
      <c r="AK92" s="125">
        <f t="shared" si="72"/>
        <v>1.6842545120384287</v>
      </c>
      <c r="AL92" s="132">
        <f t="shared" si="73"/>
        <v>1.7181530044615227</v>
      </c>
      <c r="AM92" s="127">
        <f t="shared" si="74"/>
        <v>1.813799347878756</v>
      </c>
      <c r="AN92" s="132">
        <f t="shared" si="75"/>
        <v>1.1789932832876926</v>
      </c>
      <c r="AO92" s="126">
        <f t="shared" si="76"/>
        <v>1.6444006318845887</v>
      </c>
      <c r="AP92" s="132">
        <f t="shared" si="77"/>
        <v>1.092520884931488</v>
      </c>
      <c r="AQ92" s="126">
        <f t="shared" si="78"/>
        <v>1.226404320410944</v>
      </c>
      <c r="AR92" s="132">
        <f t="shared" si="79"/>
        <v>1.3289186373846067</v>
      </c>
      <c r="AS92" s="132">
        <f t="shared" si="80"/>
        <v>1.45355246784244</v>
      </c>
      <c r="AT92" s="127">
        <f t="shared" si="81"/>
        <v>1.730320305884582</v>
      </c>
      <c r="AU92" s="132">
        <f t="shared" si="82"/>
        <v>2.0258332437310576</v>
      </c>
    </row>
    <row r="93" spans="2:47" ht="15">
      <c r="B93" s="3"/>
      <c r="J93" s="1"/>
      <c r="K93" s="125">
        <f t="shared" si="48"/>
      </c>
      <c r="L93" s="125">
        <f t="shared" si="49"/>
      </c>
      <c r="M93" s="132">
        <f t="shared" si="50"/>
      </c>
      <c r="N93" s="125">
        <f t="shared" si="51"/>
      </c>
      <c r="O93" s="132">
        <f t="shared" si="52"/>
      </c>
      <c r="P93" s="127">
        <f t="shared" si="53"/>
      </c>
      <c r="Q93" s="125">
        <f t="shared" si="54"/>
      </c>
      <c r="R93" s="132">
        <f t="shared" si="55"/>
      </c>
      <c r="S93" s="127">
        <f t="shared" si="56"/>
      </c>
      <c r="T93" s="127">
        <f t="shared" si="57"/>
      </c>
      <c r="U93" s="126">
        <f t="shared" si="58"/>
      </c>
      <c r="V93" s="132">
        <f t="shared" si="59"/>
      </c>
      <c r="W93" s="126">
        <f t="shared" si="60"/>
      </c>
      <c r="X93" s="132">
        <f t="shared" si="61"/>
      </c>
      <c r="Y93" s="126">
        <f t="shared" si="62"/>
      </c>
      <c r="Z93" s="132">
        <f t="shared" si="63"/>
      </c>
      <c r="AA93" s="126">
        <f t="shared" si="64"/>
      </c>
      <c r="AB93" s="132"/>
      <c r="AC93" s="126">
        <f t="shared" si="65"/>
      </c>
      <c r="AD93" s="132">
        <f t="shared" si="66"/>
      </c>
      <c r="AE93" s="132">
        <f t="shared" si="67"/>
      </c>
      <c r="AF93" s="126">
        <f t="shared" si="68"/>
      </c>
      <c r="AG93" s="132">
        <f t="shared" si="69"/>
      </c>
      <c r="AH93" s="126">
        <f t="shared" si="70"/>
      </c>
      <c r="AI93" s="132"/>
      <c r="AJ93" s="125">
        <f t="shared" si="71"/>
      </c>
      <c r="AK93" s="125">
        <f t="shared" si="72"/>
      </c>
      <c r="AL93" s="132">
        <f t="shared" si="73"/>
      </c>
      <c r="AM93" s="127">
        <f t="shared" si="74"/>
      </c>
      <c r="AN93" s="132">
        <f t="shared" si="75"/>
      </c>
      <c r="AO93" s="126">
        <f t="shared" si="76"/>
      </c>
      <c r="AP93" s="132">
        <f t="shared" si="77"/>
      </c>
      <c r="AQ93" s="126">
        <f t="shared" si="78"/>
      </c>
      <c r="AR93" s="132">
        <f t="shared" si="79"/>
      </c>
      <c r="AS93" s="132">
        <f t="shared" si="80"/>
      </c>
      <c r="AT93" s="127">
        <f t="shared" si="81"/>
      </c>
      <c r="AU93" s="132">
        <f t="shared" si="82"/>
      </c>
    </row>
    <row r="94" spans="2:47" ht="15">
      <c r="B94" s="3"/>
      <c r="J94" s="1"/>
      <c r="K94" s="128">
        <f t="shared" si="48"/>
      </c>
      <c r="L94" s="128">
        <f t="shared" si="49"/>
      </c>
      <c r="M94" s="133">
        <f t="shared" si="50"/>
      </c>
      <c r="N94" s="128">
        <f t="shared" si="51"/>
      </c>
      <c r="O94" s="133">
        <f t="shared" si="52"/>
      </c>
      <c r="P94" s="130">
        <f t="shared" si="53"/>
      </c>
      <c r="Q94" s="128">
        <f t="shared" si="54"/>
      </c>
      <c r="R94" s="133">
        <f t="shared" si="55"/>
      </c>
      <c r="S94" s="133">
        <f t="shared" si="56"/>
      </c>
      <c r="T94" s="130">
        <f t="shared" si="57"/>
      </c>
      <c r="U94" s="129">
        <f t="shared" si="58"/>
      </c>
      <c r="V94" s="133">
        <f t="shared" si="59"/>
      </c>
      <c r="W94" s="129">
        <f t="shared" si="60"/>
      </c>
      <c r="X94" s="133">
        <f t="shared" si="61"/>
      </c>
      <c r="Y94" s="133">
        <f t="shared" si="62"/>
      </c>
      <c r="Z94" s="133">
        <f t="shared" si="63"/>
      </c>
      <c r="AA94" s="129">
        <f t="shared" si="64"/>
      </c>
      <c r="AB94" s="133"/>
      <c r="AC94" s="129">
        <f t="shared" si="65"/>
      </c>
      <c r="AD94" s="133">
        <f t="shared" si="66"/>
      </c>
      <c r="AE94" s="133">
        <f t="shared" si="67"/>
      </c>
      <c r="AF94" s="130">
        <f t="shared" si="68"/>
      </c>
      <c r="AG94" s="133">
        <f t="shared" si="69"/>
      </c>
      <c r="AH94" s="129">
        <f>IF(AH60="","",AH60-(F60+(G60-F60)/($G$9-$F$9)*($AG$9-$F$9)))</f>
      </c>
      <c r="AI94" s="133"/>
      <c r="AJ94" s="128">
        <f t="shared" si="71"/>
      </c>
      <c r="AK94" s="128">
        <f t="shared" si="72"/>
      </c>
      <c r="AL94" s="133">
        <f t="shared" si="73"/>
      </c>
      <c r="AM94" s="130">
        <f t="shared" si="74"/>
      </c>
      <c r="AN94" s="133">
        <f t="shared" si="75"/>
      </c>
      <c r="AO94" s="129">
        <f t="shared" si="76"/>
      </c>
      <c r="AP94" s="133">
        <f t="shared" si="77"/>
      </c>
      <c r="AQ94" s="133">
        <f t="shared" si="78"/>
      </c>
      <c r="AR94" s="133">
        <f t="shared" si="79"/>
      </c>
      <c r="AS94" s="133">
        <f t="shared" si="80"/>
      </c>
      <c r="AT94" s="133">
        <f t="shared" si="81"/>
      </c>
      <c r="AU94" s="133">
        <f t="shared" si="82"/>
      </c>
    </row>
    <row r="96" spans="10:47" ht="15">
      <c r="J96" s="35" t="s">
        <v>40</v>
      </c>
      <c r="K96" s="118">
        <f>AVERAGE(K72:K94)</f>
        <v>1.4629574273700334</v>
      </c>
      <c r="L96" s="140">
        <f>AVERAGE(L72:L94)</f>
        <v>1.4701332063246908</v>
      </c>
      <c r="M96" s="140">
        <f aca="true" t="shared" si="83" ref="M96:AU96">AVERAGE(M72:M94)</f>
        <v>1.522590667872467</v>
      </c>
      <c r="N96" s="140">
        <f t="shared" si="83"/>
        <v>1.545275771900403</v>
      </c>
      <c r="O96" s="140">
        <f t="shared" si="83"/>
        <v>1.6016842770199615</v>
      </c>
      <c r="P96" s="140">
        <f t="shared" si="83"/>
        <v>1.2197664916456357</v>
      </c>
      <c r="Q96" s="140">
        <f t="shared" si="83"/>
        <v>1.5503827985182075</v>
      </c>
      <c r="R96" s="140">
        <f t="shared" si="83"/>
        <v>1.671544475727125</v>
      </c>
      <c r="S96" s="140">
        <f t="shared" si="83"/>
        <v>1.6649318886567976</v>
      </c>
      <c r="T96" s="140">
        <f t="shared" si="83"/>
        <v>1.6293729572903397</v>
      </c>
      <c r="U96" s="140"/>
      <c r="V96" s="140">
        <f t="shared" si="83"/>
        <v>1.652146864752627</v>
      </c>
      <c r="W96" s="140">
        <f t="shared" si="83"/>
        <v>2.0629567984584365</v>
      </c>
      <c r="X96" s="140">
        <f t="shared" si="83"/>
        <v>1.4941094987022316</v>
      </c>
      <c r="Y96" s="140">
        <f t="shared" si="83"/>
        <v>2.0251528752602534</v>
      </c>
      <c r="Z96" s="140">
        <f>AVERAGE(Z72:Z94)</f>
        <v>1.4687072073972602</v>
      </c>
      <c r="AA96" s="140">
        <f t="shared" si="83"/>
        <v>1.9908745848728662</v>
      </c>
      <c r="AB96" s="140"/>
      <c r="AC96" s="140">
        <f t="shared" si="83"/>
        <v>1.8420605008603104</v>
      </c>
      <c r="AD96" s="140">
        <f>AVERAGE(AD72:AD94)</f>
        <v>2.0493325133999982</v>
      </c>
      <c r="AE96" s="140">
        <f>AVERAGE(AE72:AE94)</f>
        <v>2.2693201771703206</v>
      </c>
      <c r="AF96" s="140">
        <f t="shared" si="83"/>
        <v>1.351886548582176</v>
      </c>
      <c r="AG96" s="140">
        <f t="shared" si="83"/>
        <v>1.5603767949086265</v>
      </c>
      <c r="AH96" s="140">
        <f t="shared" si="83"/>
        <v>1.5871957110501436</v>
      </c>
      <c r="AI96" s="140"/>
      <c r="AJ96" s="140">
        <f t="shared" si="83"/>
        <v>1.7403359617505945</v>
      </c>
      <c r="AK96" s="140">
        <f t="shared" si="83"/>
        <v>1.7397439574084905</v>
      </c>
      <c r="AL96" s="140">
        <f t="shared" si="83"/>
        <v>1.7267426235335934</v>
      </c>
      <c r="AM96" s="140">
        <f t="shared" si="83"/>
        <v>1.8317333768553923</v>
      </c>
      <c r="AN96" s="140">
        <f>AVERAGE(AN72:AN94)</f>
        <v>1.224673641723139</v>
      </c>
      <c r="AO96" s="140">
        <f t="shared" si="83"/>
        <v>1.68029647957975</v>
      </c>
      <c r="AP96" s="140">
        <f t="shared" si="83"/>
        <v>1.1217827267952334</v>
      </c>
      <c r="AQ96" s="140">
        <f t="shared" si="83"/>
        <v>1.2693151773864346</v>
      </c>
      <c r="AR96" s="140">
        <f t="shared" si="83"/>
        <v>1.3708711551481738</v>
      </c>
      <c r="AS96" s="140">
        <f>AVERAGE(AS72:AS94)</f>
        <v>1.4656308981290491</v>
      </c>
      <c r="AT96" s="140">
        <f t="shared" si="83"/>
        <v>1.7559079338902794</v>
      </c>
      <c r="AU96" s="141">
        <f t="shared" si="83"/>
        <v>1.908254390403668</v>
      </c>
    </row>
    <row r="97" spans="33:34" ht="15">
      <c r="AG97" s="2"/>
      <c r="AH97" s="2"/>
    </row>
    <row r="98" spans="11:47" ht="15">
      <c r="K98" s="142" t="s">
        <v>1</v>
      </c>
      <c r="L98" s="143"/>
      <c r="M98" s="143"/>
      <c r="N98" s="143"/>
      <c r="O98" s="143"/>
      <c r="P98" s="142" t="s">
        <v>2</v>
      </c>
      <c r="Q98" s="143"/>
      <c r="R98" s="143"/>
      <c r="S98" s="143"/>
      <c r="T98" s="145"/>
      <c r="U98" s="143" t="s">
        <v>3</v>
      </c>
      <c r="V98" s="143"/>
      <c r="W98" s="143"/>
      <c r="X98" s="146" t="s">
        <v>4</v>
      </c>
      <c r="Y98" s="145" t="s">
        <v>5</v>
      </c>
      <c r="Z98" s="142" t="s">
        <v>6</v>
      </c>
      <c r="AA98" s="145"/>
      <c r="AB98" s="142" t="s">
        <v>7</v>
      </c>
      <c r="AC98" s="143"/>
      <c r="AD98" s="143"/>
      <c r="AE98" s="145"/>
      <c r="AF98" s="142" t="s">
        <v>8</v>
      </c>
      <c r="AG98" s="144"/>
      <c r="AH98" s="147"/>
      <c r="AI98" s="143" t="s">
        <v>9</v>
      </c>
      <c r="AJ98" s="143"/>
      <c r="AK98" s="143"/>
      <c r="AL98" s="143"/>
      <c r="AM98" s="143"/>
      <c r="AN98" s="142" t="s">
        <v>10</v>
      </c>
      <c r="AO98" s="145"/>
      <c r="AP98" s="142" t="s">
        <v>25</v>
      </c>
      <c r="AQ98" s="143"/>
      <c r="AR98" s="145"/>
      <c r="AS98" s="143" t="s">
        <v>26</v>
      </c>
      <c r="AT98" s="32"/>
      <c r="AU98" s="146" t="s">
        <v>54</v>
      </c>
    </row>
    <row r="99" spans="10:47" s="34" customFormat="1" ht="15">
      <c r="J99" s="37" t="s">
        <v>42</v>
      </c>
      <c r="K99" s="193">
        <f>N96+(O96-N96)/(O9-N9)*($C$3+1826-N9)</f>
        <v>1.5507230989513388</v>
      </c>
      <c r="L99" s="194"/>
      <c r="M99" s="195"/>
      <c r="N99" s="195"/>
      <c r="O99" s="195"/>
      <c r="P99" s="193">
        <f>R96+(S96-R96)/(S9-R9)*($C$3+1826-R9)</f>
        <v>1.6688056371244413</v>
      </c>
      <c r="Q99" s="196"/>
      <c r="R99" s="195"/>
      <c r="S99" s="195"/>
      <c r="T99" s="197"/>
      <c r="U99" s="193">
        <f>V96+(W96-V96)/(W9-V9)*($C$3+1826-V9)</f>
        <v>1.8026984098904997</v>
      </c>
      <c r="V99" s="195"/>
      <c r="W99" s="195"/>
      <c r="X99" s="198"/>
      <c r="Y99" s="197"/>
      <c r="Z99" s="193"/>
      <c r="AA99" s="197"/>
      <c r="AB99" s="193">
        <f>AD96+(AE96-AD96)/(AE9-AD9)*($C$3+1826-AD9)</f>
        <v>2.095981683172723</v>
      </c>
      <c r="AC99" s="195"/>
      <c r="AD99" s="199"/>
      <c r="AE99" s="199"/>
      <c r="AF99" s="193">
        <f>AF96+(AG96-AF96)/(AG9-AF9)*($C$3+1826-AF9)</f>
        <v>1.4186034274066401</v>
      </c>
      <c r="AG99" s="195"/>
      <c r="AH99" s="197"/>
      <c r="AI99" s="200">
        <f>AL96+(AM96-AL96)/(AM9-AL9)*($C$3+1826-AL9)</f>
        <v>1.7787578595543017</v>
      </c>
      <c r="AJ99" s="194"/>
      <c r="AK99" s="194"/>
      <c r="AL99" s="195"/>
      <c r="AM99" s="195"/>
      <c r="AN99" s="193"/>
      <c r="AO99" s="197"/>
      <c r="AP99" s="193"/>
      <c r="AQ99" s="195"/>
      <c r="AR99" s="197"/>
      <c r="AS99" s="200"/>
      <c r="AT99" s="195"/>
      <c r="AU99" s="201"/>
    </row>
    <row r="100" spans="11:12" ht="15">
      <c r="K100" s="150" t="s">
        <v>43</v>
      </c>
      <c r="L100" s="150"/>
    </row>
    <row r="101" spans="11:12" ht="15">
      <c r="K101" s="150" t="s">
        <v>44</v>
      </c>
      <c r="L101" s="150"/>
    </row>
    <row r="102" spans="11:12" ht="15">
      <c r="K102" s="150"/>
      <c r="L102" s="150"/>
    </row>
    <row r="103" spans="10:34" ht="15">
      <c r="J103" s="34" t="s">
        <v>41</v>
      </c>
      <c r="M103" s="14"/>
      <c r="N103" s="14"/>
      <c r="O103" s="14"/>
      <c r="P103" s="48"/>
      <c r="Y103" s="13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25:43" ht="6" customHeight="1"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Q104" s="14"/>
    </row>
    <row r="105" spans="10:37" ht="29.25" customHeight="1">
      <c r="J105" s="31" t="s">
        <v>13</v>
      </c>
      <c r="K105" s="4" t="s">
        <v>14</v>
      </c>
      <c r="L105" s="4" t="s">
        <v>15</v>
      </c>
      <c r="M105" s="4" t="s">
        <v>11</v>
      </c>
      <c r="N105" s="5" t="s">
        <v>16</v>
      </c>
      <c r="O105" s="38"/>
      <c r="P105" s="38"/>
      <c r="Q105" s="38"/>
      <c r="R105" s="38"/>
      <c r="S105" s="38"/>
      <c r="T105" s="38"/>
      <c r="U105" s="32"/>
      <c r="X105" s="14"/>
      <c r="Y105" s="186"/>
      <c r="Z105" s="13"/>
      <c r="AA105" s="13"/>
      <c r="AB105" s="13"/>
      <c r="AC105" s="13"/>
      <c r="AD105" s="13"/>
      <c r="AE105" s="13"/>
      <c r="AF105" s="13"/>
      <c r="AG105" s="13"/>
      <c r="AH105" s="14"/>
      <c r="AJ105" s="14"/>
      <c r="AK105" s="14"/>
    </row>
    <row r="106" spans="10:37" ht="15">
      <c r="J106" s="40" t="s">
        <v>8</v>
      </c>
      <c r="K106" s="74" t="s">
        <v>17</v>
      </c>
      <c r="L106" s="42">
        <v>5</v>
      </c>
      <c r="M106" s="41">
        <f>AF99</f>
        <v>1.4186034274066401</v>
      </c>
      <c r="N106" s="49" t="s">
        <v>49</v>
      </c>
      <c r="O106" s="159"/>
      <c r="P106" s="50"/>
      <c r="Q106" s="50"/>
      <c r="R106" s="50"/>
      <c r="S106" s="50"/>
      <c r="T106" s="50"/>
      <c r="U106" s="7"/>
      <c r="W106" s="48"/>
      <c r="X106" s="48"/>
      <c r="Y106" s="187"/>
      <c r="Z106" s="13"/>
      <c r="AA106" s="13"/>
      <c r="AB106" s="13"/>
      <c r="AC106" s="13"/>
      <c r="AD106" s="13"/>
      <c r="AE106" s="13"/>
      <c r="AF106" s="13"/>
      <c r="AG106" s="13"/>
      <c r="AH106" s="14"/>
      <c r="AJ106" s="14"/>
      <c r="AK106" s="14"/>
    </row>
    <row r="107" spans="10:37" ht="15">
      <c r="J107" s="8" t="s">
        <v>9</v>
      </c>
      <c r="K107" s="75" t="s">
        <v>20</v>
      </c>
      <c r="L107" s="42">
        <v>5</v>
      </c>
      <c r="M107" s="9">
        <f>AI99</f>
        <v>1.7787578595543017</v>
      </c>
      <c r="N107" s="45" t="s">
        <v>50</v>
      </c>
      <c r="O107" s="46"/>
      <c r="P107" s="46"/>
      <c r="Q107" s="46"/>
      <c r="R107" s="46"/>
      <c r="S107" s="46"/>
      <c r="T107" s="46"/>
      <c r="U107" s="7"/>
      <c r="W107" s="48"/>
      <c r="X107" s="48"/>
      <c r="Y107" s="33"/>
      <c r="Z107" s="33"/>
      <c r="AA107" s="17"/>
      <c r="AB107" s="18"/>
      <c r="AC107" s="19"/>
      <c r="AD107" s="19"/>
      <c r="AE107" s="16"/>
      <c r="AF107" s="16"/>
      <c r="AG107" s="16"/>
      <c r="AH107" s="14"/>
      <c r="AJ107" s="14"/>
      <c r="AK107" s="14"/>
    </row>
    <row r="108" spans="10:37" ht="15">
      <c r="J108" s="8" t="s">
        <v>10</v>
      </c>
      <c r="K108" s="75" t="s">
        <v>18</v>
      </c>
      <c r="L108" s="69">
        <f>($AO$71-$C$3)/365</f>
        <v>4.526027397260274</v>
      </c>
      <c r="M108" s="70">
        <f>$AO$96</f>
        <v>1.68029647957975</v>
      </c>
      <c r="N108" s="71" t="s">
        <v>28</v>
      </c>
      <c r="O108" s="160"/>
      <c r="P108" s="72"/>
      <c r="Q108" s="72"/>
      <c r="R108" s="72"/>
      <c r="S108" s="72"/>
      <c r="T108" s="72"/>
      <c r="U108" s="73"/>
      <c r="W108" s="48"/>
      <c r="X108" s="48"/>
      <c r="Y108" s="33"/>
      <c r="Z108" s="33"/>
      <c r="AA108" s="17"/>
      <c r="AB108" s="18"/>
      <c r="AC108" s="19"/>
      <c r="AD108" s="19"/>
      <c r="AE108" s="16"/>
      <c r="AF108" s="16"/>
      <c r="AG108" s="16"/>
      <c r="AH108" s="14"/>
      <c r="AJ108" s="14"/>
      <c r="AK108" s="14"/>
    </row>
    <row r="109" spans="10:37" ht="15">
      <c r="J109" s="11" t="s">
        <v>19</v>
      </c>
      <c r="K109" s="75" t="s">
        <v>20</v>
      </c>
      <c r="L109" s="44">
        <v>5</v>
      </c>
      <c r="M109" s="12">
        <f>K99</f>
        <v>1.5507230989513388</v>
      </c>
      <c r="N109" s="45" t="s">
        <v>55</v>
      </c>
      <c r="O109" s="46"/>
      <c r="P109" s="46"/>
      <c r="Q109" s="46"/>
      <c r="R109" s="46"/>
      <c r="S109" s="46"/>
      <c r="T109" s="46"/>
      <c r="U109" s="7"/>
      <c r="W109" s="148"/>
      <c r="X109" s="148"/>
      <c r="Y109" s="29"/>
      <c r="Z109" s="29"/>
      <c r="AA109" s="21"/>
      <c r="AB109" s="21"/>
      <c r="AC109" s="30"/>
      <c r="AD109" s="68"/>
      <c r="AE109" s="47"/>
      <c r="AF109" s="47"/>
      <c r="AG109" s="47"/>
      <c r="AH109" s="14"/>
      <c r="AJ109" s="14"/>
      <c r="AK109" s="14"/>
    </row>
    <row r="110" spans="10:37" ht="15">
      <c r="J110" s="8" t="s">
        <v>21</v>
      </c>
      <c r="K110" s="75" t="s">
        <v>22</v>
      </c>
      <c r="L110" s="10">
        <v>5</v>
      </c>
      <c r="M110" s="9">
        <f>P99</f>
        <v>1.6688056371244413</v>
      </c>
      <c r="N110" s="45" t="s">
        <v>56</v>
      </c>
      <c r="O110" s="46"/>
      <c r="P110" s="46"/>
      <c r="Q110" s="46"/>
      <c r="R110" s="46"/>
      <c r="S110" s="46"/>
      <c r="T110" s="46"/>
      <c r="U110" s="7"/>
      <c r="W110" s="48"/>
      <c r="X110" s="48"/>
      <c r="Y110" s="29"/>
      <c r="Z110" s="14"/>
      <c r="AA110" s="14"/>
      <c r="AB110" s="14"/>
      <c r="AC110" s="14"/>
      <c r="AD110" s="48"/>
      <c r="AE110" s="47"/>
      <c r="AF110" s="47"/>
      <c r="AG110" s="47"/>
      <c r="AH110" s="14"/>
      <c r="AJ110" s="14"/>
      <c r="AK110" s="14"/>
    </row>
    <row r="111" spans="10:37" ht="15">
      <c r="J111" s="8" t="s">
        <v>3</v>
      </c>
      <c r="K111" s="75" t="s">
        <v>22</v>
      </c>
      <c r="L111" s="69">
        <v>5</v>
      </c>
      <c r="M111" s="9">
        <f>U99</f>
        <v>1.8026984098904997</v>
      </c>
      <c r="N111" s="45" t="s">
        <v>48</v>
      </c>
      <c r="O111" s="46"/>
      <c r="P111" s="46"/>
      <c r="Q111" s="46"/>
      <c r="R111" s="46"/>
      <c r="S111" s="46"/>
      <c r="T111" s="46"/>
      <c r="U111" s="7"/>
      <c r="W111" s="48"/>
      <c r="X111" s="48"/>
      <c r="Y111" s="14"/>
      <c r="Z111" s="14"/>
      <c r="AA111" s="14"/>
      <c r="AB111" s="14"/>
      <c r="AC111" s="14"/>
      <c r="AD111" s="48"/>
      <c r="AE111" s="47"/>
      <c r="AF111" s="47"/>
      <c r="AG111" s="47"/>
      <c r="AH111" s="14"/>
      <c r="AJ111" s="14"/>
      <c r="AK111" s="14"/>
    </row>
    <row r="112" spans="10:37" ht="15">
      <c r="J112" s="8" t="s">
        <v>4</v>
      </c>
      <c r="K112" s="75" t="s">
        <v>22</v>
      </c>
      <c r="L112" s="10">
        <f>($X$71-$C$3)/365</f>
        <v>1.7863013698630137</v>
      </c>
      <c r="M112" s="9">
        <f>$X$96</f>
        <v>1.4941094987022316</v>
      </c>
      <c r="N112" s="45" t="s">
        <v>23</v>
      </c>
      <c r="O112" s="46"/>
      <c r="P112" s="46"/>
      <c r="Q112" s="46"/>
      <c r="R112" s="46"/>
      <c r="S112" s="46"/>
      <c r="T112" s="46"/>
      <c r="U112" s="7"/>
      <c r="W112" s="48"/>
      <c r="X112" s="48"/>
      <c r="Y112" s="14"/>
      <c r="Z112" s="14"/>
      <c r="AA112" s="14"/>
      <c r="AB112" s="14"/>
      <c r="AC112" s="14"/>
      <c r="AD112" s="20"/>
      <c r="AE112" s="14"/>
      <c r="AF112" s="14"/>
      <c r="AG112" s="14"/>
      <c r="AH112" s="14"/>
      <c r="AJ112" s="14"/>
      <c r="AK112" s="14"/>
    </row>
    <row r="113" spans="10:37" ht="15">
      <c r="J113" s="8" t="s">
        <v>5</v>
      </c>
      <c r="K113" s="157" t="s">
        <v>22</v>
      </c>
      <c r="L113" s="44">
        <f>($Y$71-$C$3)/365</f>
        <v>0.8712328767123287</v>
      </c>
      <c r="M113" s="12">
        <f>$Y$96</f>
        <v>2.0251528752602534</v>
      </c>
      <c r="N113" s="45" t="s">
        <v>51</v>
      </c>
      <c r="O113" s="46"/>
      <c r="P113" s="46"/>
      <c r="Q113" s="46"/>
      <c r="R113" s="46"/>
      <c r="S113" s="46"/>
      <c r="T113" s="46"/>
      <c r="U113" s="7"/>
      <c r="W113" s="48"/>
      <c r="X113" s="48"/>
      <c r="Y113" s="14"/>
      <c r="Z113" s="14"/>
      <c r="AA113" s="14"/>
      <c r="AB113" s="14"/>
      <c r="AC113" s="14"/>
      <c r="AD113" s="20"/>
      <c r="AE113" s="14"/>
      <c r="AF113" s="14"/>
      <c r="AG113" s="14"/>
      <c r="AH113" s="14"/>
      <c r="AJ113" s="14"/>
      <c r="AK113" s="14"/>
    </row>
    <row r="114" spans="10:37" ht="15">
      <c r="J114" s="8" t="s">
        <v>6</v>
      </c>
      <c r="K114" s="76" t="s">
        <v>24</v>
      </c>
      <c r="L114" s="10">
        <f>($AA$71-$C$3)/365</f>
        <v>4.282191780821917</v>
      </c>
      <c r="M114" s="9">
        <f>AA96</f>
        <v>1.9908745848728662</v>
      </c>
      <c r="N114" s="45" t="s">
        <v>31</v>
      </c>
      <c r="O114" s="46"/>
      <c r="P114" s="46"/>
      <c r="Q114" s="46"/>
      <c r="R114" s="46"/>
      <c r="S114" s="46"/>
      <c r="T114" s="46"/>
      <c r="U114" s="7"/>
      <c r="W114" s="48"/>
      <c r="X114" s="48"/>
      <c r="Y114" s="33"/>
      <c r="Z114" s="33"/>
      <c r="AA114" s="17"/>
      <c r="AB114" s="18"/>
      <c r="AC114" s="19"/>
      <c r="AD114" s="19"/>
      <c r="AE114" s="16"/>
      <c r="AF114" s="16"/>
      <c r="AG114" s="16"/>
      <c r="AH114" s="14"/>
      <c r="AJ114" s="14"/>
      <c r="AK114" s="14"/>
    </row>
    <row r="115" spans="1:37" ht="15">
      <c r="A115" s="54"/>
      <c r="B115" s="55"/>
      <c r="C115" s="55"/>
      <c r="D115" s="55"/>
      <c r="E115" s="56"/>
      <c r="F115" s="56"/>
      <c r="G115" s="56"/>
      <c r="H115" s="56"/>
      <c r="I115" s="56"/>
      <c r="J115" s="8" t="s">
        <v>7</v>
      </c>
      <c r="K115" s="75" t="s">
        <v>24</v>
      </c>
      <c r="L115" s="10">
        <v>5</v>
      </c>
      <c r="M115" s="9">
        <f>AB99</f>
        <v>2.095981683172723</v>
      </c>
      <c r="N115" s="46" t="s">
        <v>57</v>
      </c>
      <c r="O115" s="46"/>
      <c r="P115" s="46"/>
      <c r="Q115" s="46"/>
      <c r="R115" s="46"/>
      <c r="S115" s="46"/>
      <c r="T115" s="46"/>
      <c r="U115" s="7"/>
      <c r="W115" s="48"/>
      <c r="X115" s="48"/>
      <c r="Y115" s="14"/>
      <c r="Z115" s="14"/>
      <c r="AA115" s="14"/>
      <c r="AB115" s="14"/>
      <c r="AC115" s="14"/>
      <c r="AD115" s="20"/>
      <c r="AE115" s="14"/>
      <c r="AF115" s="14"/>
      <c r="AG115" s="14"/>
      <c r="AH115" s="14"/>
      <c r="AJ115" s="14"/>
      <c r="AK115" s="14"/>
    </row>
    <row r="116" spans="1:37" ht="15">
      <c r="A116" s="57"/>
      <c r="B116" s="58"/>
      <c r="C116" s="59"/>
      <c r="D116" s="60"/>
      <c r="E116" s="61"/>
      <c r="F116" s="56"/>
      <c r="G116" s="56"/>
      <c r="H116" s="56"/>
      <c r="I116" s="56"/>
      <c r="J116" s="11" t="s">
        <v>25</v>
      </c>
      <c r="K116" s="75" t="s">
        <v>27</v>
      </c>
      <c r="L116" s="52">
        <f>($AR$71-$C$3)/365</f>
        <v>3.1726027397260275</v>
      </c>
      <c r="M116" s="9">
        <f>$AR$96</f>
        <v>1.3708711551481738</v>
      </c>
      <c r="N116" s="6" t="s">
        <v>52</v>
      </c>
      <c r="O116" s="6"/>
      <c r="P116" s="6"/>
      <c r="Q116" s="6"/>
      <c r="R116" s="6"/>
      <c r="S116" s="6"/>
      <c r="T116" s="6"/>
      <c r="U116" s="32"/>
      <c r="W116" s="48"/>
      <c r="X116" s="48"/>
      <c r="Y116" s="28"/>
      <c r="Z116" s="14"/>
      <c r="AA116" s="26"/>
      <c r="AB116" s="26"/>
      <c r="AC116" s="22"/>
      <c r="AD116" s="27"/>
      <c r="AE116" s="23"/>
      <c r="AF116" s="23"/>
      <c r="AG116" s="23"/>
      <c r="AH116" s="14"/>
      <c r="AJ116" s="14"/>
      <c r="AK116" s="14"/>
    </row>
    <row r="117" spans="1:37" ht="15">
      <c r="A117" s="48"/>
      <c r="B117" s="26"/>
      <c r="C117" s="62"/>
      <c r="D117" s="63"/>
      <c r="E117" s="64"/>
      <c r="F117" s="64"/>
      <c r="G117" s="64"/>
      <c r="H117" s="64"/>
      <c r="I117" s="64"/>
      <c r="J117" s="51" t="s">
        <v>26</v>
      </c>
      <c r="K117" s="77" t="s">
        <v>22</v>
      </c>
      <c r="L117" s="52">
        <f>($AT$71-$C$3)/365</f>
        <v>4.205479452054795</v>
      </c>
      <c r="M117" s="9">
        <f>$AT$96</f>
        <v>1.7559079338902794</v>
      </c>
      <c r="N117" s="53" t="s">
        <v>29</v>
      </c>
      <c r="O117" s="53"/>
      <c r="P117" s="24"/>
      <c r="Q117" s="24"/>
      <c r="R117" s="24"/>
      <c r="S117" s="24"/>
      <c r="T117" s="24"/>
      <c r="U117" s="25"/>
      <c r="W117" s="14"/>
      <c r="X117" s="14"/>
      <c r="Y117" s="28"/>
      <c r="Z117" s="14"/>
      <c r="AA117" s="26"/>
      <c r="AB117" s="28"/>
      <c r="AC117" s="22"/>
      <c r="AD117" s="28"/>
      <c r="AE117" s="23"/>
      <c r="AF117" s="23"/>
      <c r="AG117" s="23"/>
      <c r="AH117" s="14"/>
      <c r="AJ117" s="14"/>
      <c r="AK117" s="14"/>
    </row>
    <row r="118" spans="1:37" ht="15">
      <c r="A118" s="48"/>
      <c r="B118" s="26"/>
      <c r="C118" s="62"/>
      <c r="D118" s="63"/>
      <c r="E118" s="65"/>
      <c r="F118" s="64"/>
      <c r="G118" s="64"/>
      <c r="H118" s="64"/>
      <c r="I118" s="64"/>
      <c r="J118" s="11" t="s">
        <v>54</v>
      </c>
      <c r="K118" s="77" t="s">
        <v>22</v>
      </c>
      <c r="L118" s="10">
        <f>($AU$71-$C$3)/365</f>
        <v>6.931506849315069</v>
      </c>
      <c r="M118" s="9">
        <f>AU96</f>
        <v>1.908254390403668</v>
      </c>
      <c r="N118" s="46" t="s">
        <v>58</v>
      </c>
      <c r="O118" s="6"/>
      <c r="P118" s="6"/>
      <c r="Q118" s="6"/>
      <c r="R118" s="6"/>
      <c r="S118" s="6"/>
      <c r="T118" s="6"/>
      <c r="U118" s="32"/>
      <c r="W118" s="14"/>
      <c r="X118" s="14"/>
      <c r="Y118" s="28"/>
      <c r="Z118" s="14"/>
      <c r="AA118" s="28"/>
      <c r="AB118" s="28"/>
      <c r="AC118" s="22"/>
      <c r="AD118" s="27"/>
      <c r="AE118" s="23"/>
      <c r="AF118" s="23"/>
      <c r="AG118" s="23"/>
      <c r="AH118" s="14"/>
      <c r="AJ118" s="14"/>
      <c r="AK118" s="14"/>
    </row>
    <row r="119" spans="1:37" ht="15">
      <c r="A119" s="48"/>
      <c r="B119" s="26"/>
      <c r="C119" s="62"/>
      <c r="D119" s="63"/>
      <c r="E119" s="64"/>
      <c r="F119" s="64"/>
      <c r="G119" s="64"/>
      <c r="H119" s="64"/>
      <c r="I119" s="64"/>
      <c r="J119" s="48"/>
      <c r="K119" s="48"/>
      <c r="L119" s="48"/>
      <c r="M119" s="48"/>
      <c r="N119" s="48"/>
      <c r="O119" s="48"/>
      <c r="Y119" s="28"/>
      <c r="Z119" s="14"/>
      <c r="AA119" s="26"/>
      <c r="AB119" s="28"/>
      <c r="AC119" s="22"/>
      <c r="AD119" s="28"/>
      <c r="AE119" s="23"/>
      <c r="AF119" s="23"/>
      <c r="AG119" s="23"/>
      <c r="AH119" s="14"/>
      <c r="AJ119" s="14"/>
      <c r="AK119" s="14"/>
    </row>
    <row r="120" spans="1:37" ht="15">
      <c r="A120" s="48"/>
      <c r="B120" s="26"/>
      <c r="C120" s="62"/>
      <c r="D120" s="63"/>
      <c r="E120" s="64"/>
      <c r="F120" s="64"/>
      <c r="G120" s="64"/>
      <c r="H120" s="64"/>
      <c r="I120" s="64"/>
      <c r="Y120" s="28"/>
      <c r="Z120" s="14"/>
      <c r="AA120" s="26"/>
      <c r="AB120" s="26"/>
      <c r="AC120" s="22"/>
      <c r="AD120" s="27"/>
      <c r="AE120" s="23"/>
      <c r="AF120" s="23"/>
      <c r="AG120" s="23"/>
      <c r="AH120" s="14"/>
      <c r="AJ120" s="14"/>
      <c r="AK120" s="14"/>
    </row>
    <row r="121" spans="1:37" ht="15">
      <c r="A121" s="48"/>
      <c r="B121" s="26"/>
      <c r="C121" s="62"/>
      <c r="D121" s="63"/>
      <c r="E121" s="64"/>
      <c r="F121" s="64"/>
      <c r="G121" s="64"/>
      <c r="H121" s="64"/>
      <c r="I121" s="64"/>
      <c r="Y121" s="28"/>
      <c r="Z121" s="14"/>
      <c r="AA121" s="26"/>
      <c r="AB121" s="28"/>
      <c r="AC121" s="22"/>
      <c r="AD121" s="28"/>
      <c r="AE121" s="23"/>
      <c r="AF121" s="23"/>
      <c r="AG121" s="23"/>
      <c r="AH121" s="14"/>
      <c r="AJ121" s="14"/>
      <c r="AK121" s="14"/>
    </row>
    <row r="122" spans="1:37" ht="15">
      <c r="A122" s="48"/>
      <c r="B122" s="26"/>
      <c r="C122" s="62"/>
      <c r="D122" s="63"/>
      <c r="E122" s="64"/>
      <c r="F122" s="64"/>
      <c r="G122" s="64"/>
      <c r="H122" s="64"/>
      <c r="I122" s="64"/>
      <c r="Y122" s="28"/>
      <c r="Z122" s="14"/>
      <c r="AA122" s="26"/>
      <c r="AB122" s="26"/>
      <c r="AC122" s="22"/>
      <c r="AD122" s="27"/>
      <c r="AE122" s="23"/>
      <c r="AF122" s="23"/>
      <c r="AG122" s="23"/>
      <c r="AH122" s="14"/>
      <c r="AJ122" s="14"/>
      <c r="AK122" s="14"/>
    </row>
    <row r="123" spans="1:37" ht="17.25" customHeight="1">
      <c r="A123" s="48"/>
      <c r="B123" s="26"/>
      <c r="C123" s="62"/>
      <c r="D123" s="63"/>
      <c r="E123" s="64"/>
      <c r="F123" s="64"/>
      <c r="G123" s="64"/>
      <c r="H123" s="64"/>
      <c r="I123" s="64"/>
      <c r="Y123" s="28"/>
      <c r="Z123" s="14"/>
      <c r="AA123" s="26"/>
      <c r="AB123" s="26"/>
      <c r="AC123" s="22"/>
      <c r="AD123" s="27"/>
      <c r="AE123" s="23"/>
      <c r="AF123" s="23"/>
      <c r="AG123" s="23"/>
      <c r="AH123" s="14"/>
      <c r="AJ123" s="14"/>
      <c r="AK123" s="14"/>
    </row>
    <row r="124" spans="1:37" ht="15">
      <c r="A124" s="48"/>
      <c r="B124" s="26"/>
      <c r="C124" s="62"/>
      <c r="D124" s="63"/>
      <c r="E124" s="64"/>
      <c r="F124" s="64"/>
      <c r="G124" s="64"/>
      <c r="H124" s="64"/>
      <c r="I124" s="64"/>
      <c r="Y124" s="28"/>
      <c r="Z124" s="14"/>
      <c r="AA124" s="26"/>
      <c r="AB124" s="28"/>
      <c r="AC124" s="22"/>
      <c r="AD124" s="27"/>
      <c r="AE124" s="23"/>
      <c r="AF124" s="23"/>
      <c r="AG124" s="23"/>
      <c r="AH124" s="14"/>
      <c r="AJ124" s="14"/>
      <c r="AK124" s="14"/>
    </row>
    <row r="125" spans="1:37" ht="15">
      <c r="A125" s="48"/>
      <c r="B125" s="26"/>
      <c r="C125" s="62"/>
      <c r="D125" s="63"/>
      <c r="E125" s="64"/>
      <c r="F125" s="64"/>
      <c r="G125" s="64"/>
      <c r="H125" s="64"/>
      <c r="I125" s="64"/>
      <c r="Y125" s="28"/>
      <c r="Z125" s="14"/>
      <c r="AA125" s="26"/>
      <c r="AB125" s="28"/>
      <c r="AC125" s="22"/>
      <c r="AD125" s="27"/>
      <c r="AE125" s="23"/>
      <c r="AF125" s="23"/>
      <c r="AG125" s="23"/>
      <c r="AH125" s="14"/>
      <c r="AJ125" s="14"/>
      <c r="AK125" s="14"/>
    </row>
    <row r="126" spans="1:37" ht="15">
      <c r="A126" s="48"/>
      <c r="B126" s="66"/>
      <c r="C126" s="62"/>
      <c r="D126" s="63"/>
      <c r="E126" s="64"/>
      <c r="F126" s="64"/>
      <c r="G126" s="64"/>
      <c r="H126" s="64"/>
      <c r="I126" s="64"/>
      <c r="Y126" s="28"/>
      <c r="Z126" s="14"/>
      <c r="AA126" s="26"/>
      <c r="AB126" s="28"/>
      <c r="AC126" s="22"/>
      <c r="AD126" s="27"/>
      <c r="AE126" s="23"/>
      <c r="AF126" s="23"/>
      <c r="AG126" s="43"/>
      <c r="AH126" s="14"/>
      <c r="AJ126" s="14"/>
      <c r="AK126" s="14"/>
    </row>
    <row r="127" spans="1:37" ht="15">
      <c r="A127" s="48"/>
      <c r="B127" s="66"/>
      <c r="C127" s="62"/>
      <c r="D127" s="63"/>
      <c r="E127" s="64"/>
      <c r="F127" s="64"/>
      <c r="G127" s="64"/>
      <c r="H127" s="64"/>
      <c r="I127" s="64"/>
      <c r="Y127" s="28"/>
      <c r="Z127" s="14"/>
      <c r="AA127" s="26"/>
      <c r="AB127" s="28"/>
      <c r="AC127" s="22"/>
      <c r="AD127" s="27"/>
      <c r="AE127" s="23"/>
      <c r="AF127" s="23"/>
      <c r="AG127" s="43"/>
      <c r="AH127" s="14"/>
      <c r="AJ127" s="14"/>
      <c r="AK127" s="14"/>
    </row>
    <row r="128" spans="1:37" ht="17.25" customHeight="1">
      <c r="A128" s="48"/>
      <c r="B128" s="66"/>
      <c r="C128" s="62"/>
      <c r="D128" s="63"/>
      <c r="E128" s="64"/>
      <c r="F128" s="64"/>
      <c r="G128" s="64"/>
      <c r="H128" s="64"/>
      <c r="I128" s="64"/>
      <c r="Y128" s="28"/>
      <c r="Z128" s="48"/>
      <c r="AA128" s="26"/>
      <c r="AB128" s="28"/>
      <c r="AC128" s="22"/>
      <c r="AD128" s="27"/>
      <c r="AE128" s="23"/>
      <c r="AF128" s="23"/>
      <c r="AG128" s="43"/>
      <c r="AH128" s="14"/>
      <c r="AJ128" s="14"/>
      <c r="AK128" s="14"/>
    </row>
    <row r="129" spans="1:37" ht="17.25" customHeight="1">
      <c r="A129" s="48"/>
      <c r="B129" s="66"/>
      <c r="C129" s="62"/>
      <c r="D129" s="63"/>
      <c r="E129" s="64"/>
      <c r="F129" s="64"/>
      <c r="G129" s="64"/>
      <c r="H129" s="64"/>
      <c r="I129" s="64"/>
      <c r="Y129" s="28"/>
      <c r="Z129" s="48"/>
      <c r="AA129" s="26"/>
      <c r="AB129" s="28"/>
      <c r="AC129" s="22"/>
      <c r="AD129" s="27"/>
      <c r="AE129" s="23"/>
      <c r="AF129" s="23"/>
      <c r="AG129" s="43"/>
      <c r="AH129" s="14"/>
      <c r="AJ129" s="14"/>
      <c r="AK129" s="14"/>
    </row>
    <row r="130" spans="1:37" ht="15">
      <c r="A130" s="48"/>
      <c r="B130" s="26"/>
      <c r="C130" s="62"/>
      <c r="D130" s="63"/>
      <c r="E130" s="64"/>
      <c r="F130" s="64"/>
      <c r="G130" s="64"/>
      <c r="H130" s="64"/>
      <c r="I130" s="64"/>
      <c r="Y130" s="28"/>
      <c r="Z130" s="14"/>
      <c r="AA130" s="26"/>
      <c r="AB130" s="28"/>
      <c r="AC130" s="22"/>
      <c r="AD130" s="27"/>
      <c r="AE130" s="23"/>
      <c r="AF130" s="23"/>
      <c r="AG130" s="23"/>
      <c r="AH130" s="14"/>
      <c r="AJ130" s="14"/>
      <c r="AK130" s="14"/>
    </row>
    <row r="131" spans="1:37" ht="15">
      <c r="A131" s="48"/>
      <c r="B131" s="26"/>
      <c r="C131" s="62"/>
      <c r="D131" s="63"/>
      <c r="E131" s="64"/>
      <c r="F131" s="64"/>
      <c r="G131" s="64"/>
      <c r="H131" s="64"/>
      <c r="I131" s="64"/>
      <c r="Y131" s="28"/>
      <c r="Z131" s="14"/>
      <c r="AA131" s="26"/>
      <c r="AB131" s="28"/>
      <c r="AC131" s="22"/>
      <c r="AD131" s="27"/>
      <c r="AE131" s="23"/>
      <c r="AF131" s="23"/>
      <c r="AG131" s="23"/>
      <c r="AH131" s="14"/>
      <c r="AJ131" s="14"/>
      <c r="AK131" s="14"/>
    </row>
    <row r="132" spans="1:37" ht="15">
      <c r="A132" s="48"/>
      <c r="B132" s="48"/>
      <c r="C132" s="48"/>
      <c r="D132" s="48"/>
      <c r="E132" s="48"/>
      <c r="F132" s="48"/>
      <c r="G132" s="48"/>
      <c r="H132" s="48"/>
      <c r="I132" s="48"/>
      <c r="Y132" s="28"/>
      <c r="Z132" s="14"/>
      <c r="AA132" s="26"/>
      <c r="AB132" s="28"/>
      <c r="AC132" s="22"/>
      <c r="AD132" s="28"/>
      <c r="AE132" s="23"/>
      <c r="AF132" s="23"/>
      <c r="AG132" s="23"/>
      <c r="AH132" s="14"/>
      <c r="AJ132" s="14"/>
      <c r="AK132" s="14"/>
    </row>
    <row r="133" spans="1:37" ht="15">
      <c r="A133" s="54"/>
      <c r="B133" s="55"/>
      <c r="C133" s="55"/>
      <c r="D133" s="55"/>
      <c r="E133" s="56"/>
      <c r="F133" s="56"/>
      <c r="G133" s="56"/>
      <c r="H133" s="56"/>
      <c r="I133" s="56"/>
      <c r="Y133" s="28"/>
      <c r="Z133" s="14"/>
      <c r="AA133" s="26"/>
      <c r="AB133" s="28"/>
      <c r="AC133" s="22"/>
      <c r="AD133" s="27"/>
      <c r="AE133" s="23"/>
      <c r="AF133" s="23"/>
      <c r="AG133" s="23"/>
      <c r="AH133" s="14"/>
      <c r="AJ133" s="14"/>
      <c r="AK133" s="14"/>
    </row>
    <row r="134" spans="1:37" ht="15">
      <c r="A134" s="57"/>
      <c r="B134" s="58"/>
      <c r="C134" s="59"/>
      <c r="D134" s="60"/>
      <c r="E134" s="61"/>
      <c r="F134" s="56"/>
      <c r="G134" s="56"/>
      <c r="H134" s="56"/>
      <c r="I134" s="56"/>
      <c r="Y134" s="14"/>
      <c r="Z134" s="14"/>
      <c r="AA134" s="26"/>
      <c r="AB134" s="28"/>
      <c r="AC134" s="22"/>
      <c r="AD134" s="27"/>
      <c r="AE134" s="23"/>
      <c r="AF134" s="23"/>
      <c r="AG134" s="23"/>
      <c r="AH134" s="14"/>
      <c r="AJ134" s="14"/>
      <c r="AK134" s="14"/>
    </row>
    <row r="135" spans="1:37" ht="15">
      <c r="A135" s="48"/>
      <c r="B135" s="26"/>
      <c r="C135" s="62"/>
      <c r="D135" s="63"/>
      <c r="E135" s="64"/>
      <c r="F135" s="64"/>
      <c r="G135" s="64"/>
      <c r="H135" s="64"/>
      <c r="I135" s="64"/>
      <c r="Y135" s="14"/>
      <c r="Z135" s="14"/>
      <c r="AA135" s="26"/>
      <c r="AB135" s="28"/>
      <c r="AC135" s="22"/>
      <c r="AD135" s="27"/>
      <c r="AE135" s="23"/>
      <c r="AF135" s="23"/>
      <c r="AG135" s="23"/>
      <c r="AH135" s="14"/>
      <c r="AJ135" s="14"/>
      <c r="AK135" s="14"/>
    </row>
    <row r="136" spans="1:37" ht="15">
      <c r="A136" s="48"/>
      <c r="B136" s="26"/>
      <c r="C136" s="62"/>
      <c r="D136" s="63"/>
      <c r="E136" s="64"/>
      <c r="F136" s="64"/>
      <c r="G136" s="64"/>
      <c r="H136" s="64"/>
      <c r="I136" s="64"/>
      <c r="J136" s="48"/>
      <c r="K136" s="26"/>
      <c r="L136" s="26"/>
      <c r="M136" s="62"/>
      <c r="N136" s="63"/>
      <c r="O136" s="63"/>
      <c r="P136" s="48"/>
      <c r="Q136" s="48"/>
      <c r="R136" s="48"/>
      <c r="S136" s="48"/>
      <c r="T136" s="48"/>
      <c r="U136" s="48"/>
      <c r="V136" s="48"/>
      <c r="Y136" s="14"/>
      <c r="Z136" s="67"/>
      <c r="AA136" s="22"/>
      <c r="AB136" s="22"/>
      <c r="AC136" s="22"/>
      <c r="AD136" s="27"/>
      <c r="AE136" s="23"/>
      <c r="AF136" s="23"/>
      <c r="AG136" s="23"/>
      <c r="AH136" s="14"/>
      <c r="AJ136" s="14"/>
      <c r="AK136" s="14"/>
    </row>
    <row r="137" spans="1:37" ht="15">
      <c r="A137" s="48"/>
      <c r="B137" s="26"/>
      <c r="C137" s="62"/>
      <c r="D137" s="63"/>
      <c r="E137" s="64"/>
      <c r="F137" s="64"/>
      <c r="G137" s="64"/>
      <c r="H137" s="64"/>
      <c r="I137" s="64"/>
      <c r="J137" s="48"/>
      <c r="K137" s="26"/>
      <c r="L137" s="26"/>
      <c r="M137" s="62"/>
      <c r="N137" s="63"/>
      <c r="O137" s="63"/>
      <c r="P137" s="48"/>
      <c r="Q137" s="48"/>
      <c r="R137" s="48"/>
      <c r="S137" s="48"/>
      <c r="T137" s="48"/>
      <c r="U137" s="48"/>
      <c r="V137" s="48"/>
      <c r="Y137" s="14"/>
      <c r="Z137" s="67"/>
      <c r="AA137" s="22"/>
      <c r="AB137" s="22"/>
      <c r="AC137" s="22"/>
      <c r="AD137" s="27"/>
      <c r="AE137" s="23"/>
      <c r="AF137" s="23"/>
      <c r="AG137" s="23"/>
      <c r="AH137" s="14"/>
      <c r="AJ137" s="14"/>
      <c r="AK137" s="14"/>
    </row>
    <row r="138" spans="1:37" ht="15">
      <c r="A138" s="48"/>
      <c r="B138" s="26"/>
      <c r="C138" s="62"/>
      <c r="D138" s="63"/>
      <c r="E138" s="65"/>
      <c r="F138" s="64"/>
      <c r="G138" s="64"/>
      <c r="H138" s="64"/>
      <c r="I138" s="6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J138" s="14"/>
      <c r="AK138" s="14"/>
    </row>
    <row r="139" spans="1:34" ht="15">
      <c r="A139" s="48"/>
      <c r="B139" s="26"/>
      <c r="C139" s="62"/>
      <c r="D139" s="63"/>
      <c r="E139" s="64"/>
      <c r="F139" s="64"/>
      <c r="G139" s="64"/>
      <c r="H139" s="64"/>
      <c r="I139" s="64"/>
      <c r="Y139" s="188"/>
      <c r="Z139" s="202"/>
      <c r="AA139" s="14"/>
      <c r="AB139" s="14"/>
      <c r="AC139" s="14"/>
      <c r="AD139" s="14"/>
      <c r="AE139" s="14"/>
      <c r="AF139" s="14"/>
      <c r="AG139" s="14"/>
      <c r="AH139" s="14"/>
    </row>
    <row r="140" spans="1:34" ht="15">
      <c r="A140" s="48"/>
      <c r="B140" s="26"/>
      <c r="C140" s="62"/>
      <c r="D140" s="63"/>
      <c r="E140" s="64"/>
      <c r="F140" s="64"/>
      <c r="G140" s="64"/>
      <c r="H140" s="64"/>
      <c r="I140" s="64"/>
      <c r="Y140" s="203"/>
      <c r="Z140" s="78"/>
      <c r="AA140" s="148"/>
      <c r="AB140" s="148"/>
      <c r="AC140" s="48"/>
      <c r="AD140" s="48"/>
      <c r="AE140" s="48"/>
      <c r="AF140" s="48"/>
      <c r="AG140" s="14"/>
      <c r="AH140" s="14"/>
    </row>
    <row r="141" spans="1:34" ht="15">
      <c r="A141" s="48"/>
      <c r="B141" s="26"/>
      <c r="C141" s="62"/>
      <c r="D141" s="63"/>
      <c r="E141" s="64"/>
      <c r="F141" s="64"/>
      <c r="G141" s="64"/>
      <c r="H141" s="64"/>
      <c r="I141" s="64"/>
      <c r="Y141" s="203"/>
      <c r="Z141" s="78"/>
      <c r="AA141" s="148"/>
      <c r="AB141" s="148"/>
      <c r="AC141" s="48"/>
      <c r="AD141" s="48"/>
      <c r="AE141" s="48"/>
      <c r="AF141" s="48"/>
      <c r="AG141" s="14"/>
      <c r="AH141" s="14"/>
    </row>
    <row r="142" spans="1:34" ht="15">
      <c r="A142" s="48"/>
      <c r="B142" s="26"/>
      <c r="C142" s="62"/>
      <c r="D142" s="63"/>
      <c r="E142" s="64"/>
      <c r="F142" s="64"/>
      <c r="G142" s="64"/>
      <c r="H142" s="64"/>
      <c r="I142" s="64"/>
      <c r="Y142" s="203"/>
      <c r="Z142" s="78"/>
      <c r="AA142" s="148"/>
      <c r="AB142" s="148"/>
      <c r="AC142" s="48"/>
      <c r="AD142" s="48"/>
      <c r="AE142" s="48"/>
      <c r="AF142" s="48"/>
      <c r="AG142" s="14"/>
      <c r="AH142" s="14"/>
    </row>
    <row r="143" spans="1:34" ht="15">
      <c r="A143" s="48"/>
      <c r="B143" s="26"/>
      <c r="C143" s="62"/>
      <c r="D143" s="63"/>
      <c r="E143" s="64"/>
      <c r="F143" s="64"/>
      <c r="G143" s="64"/>
      <c r="H143" s="64"/>
      <c r="I143" s="64"/>
      <c r="Y143" s="203"/>
      <c r="Z143" s="78"/>
      <c r="AA143" s="148"/>
      <c r="AB143" s="148"/>
      <c r="AC143" s="48"/>
      <c r="AD143" s="48"/>
      <c r="AE143" s="48"/>
      <c r="AF143" s="48"/>
      <c r="AG143" s="14"/>
      <c r="AH143" s="14"/>
    </row>
    <row r="144" spans="1:34" ht="15">
      <c r="A144" s="48"/>
      <c r="B144" s="26"/>
      <c r="C144" s="62"/>
      <c r="D144" s="63"/>
      <c r="E144" s="64"/>
      <c r="F144" s="64"/>
      <c r="G144" s="64"/>
      <c r="H144" s="64"/>
      <c r="I144" s="64"/>
      <c r="Y144" s="203"/>
      <c r="Z144" s="78"/>
      <c r="AA144" s="148"/>
      <c r="AB144" s="148"/>
      <c r="AC144" s="48"/>
      <c r="AD144" s="48"/>
      <c r="AE144" s="48"/>
      <c r="AF144" s="48"/>
      <c r="AG144" s="14"/>
      <c r="AH144" s="14"/>
    </row>
    <row r="145" spans="1:34" ht="15">
      <c r="A145" s="48"/>
      <c r="B145" s="66"/>
      <c r="C145" s="62"/>
      <c r="D145" s="63"/>
      <c r="E145" s="64"/>
      <c r="F145" s="64"/>
      <c r="G145" s="64"/>
      <c r="H145" s="64"/>
      <c r="I145" s="64"/>
      <c r="Y145" s="203"/>
      <c r="Z145" s="78"/>
      <c r="AA145" s="148"/>
      <c r="AB145" s="148"/>
      <c r="AC145" s="48"/>
      <c r="AD145" s="48"/>
      <c r="AE145" s="48"/>
      <c r="AF145" s="48"/>
      <c r="AG145" s="14"/>
      <c r="AH145" s="14"/>
    </row>
    <row r="146" spans="1:34" ht="15">
      <c r="A146" s="48"/>
      <c r="B146" s="66"/>
      <c r="C146" s="62"/>
      <c r="D146" s="63"/>
      <c r="E146" s="64"/>
      <c r="F146" s="64"/>
      <c r="G146" s="64"/>
      <c r="H146" s="64"/>
      <c r="I146" s="64"/>
      <c r="Y146" s="203"/>
      <c r="Z146" s="78"/>
      <c r="AA146" s="148"/>
      <c r="AB146" s="148"/>
      <c r="AC146" s="48"/>
      <c r="AD146" s="48"/>
      <c r="AE146" s="48"/>
      <c r="AF146" s="48"/>
      <c r="AG146" s="14"/>
      <c r="AH146" s="14"/>
    </row>
    <row r="147" spans="1:34" ht="15">
      <c r="A147" s="48"/>
      <c r="B147" s="26"/>
      <c r="C147" s="62"/>
      <c r="D147" s="63"/>
      <c r="E147" s="64"/>
      <c r="F147" s="64"/>
      <c r="G147" s="64"/>
      <c r="H147" s="64"/>
      <c r="I147" s="64"/>
      <c r="Y147" s="203"/>
      <c r="Z147" s="204"/>
      <c r="AA147" s="148"/>
      <c r="AB147" s="148"/>
      <c r="AC147" s="48"/>
      <c r="AD147" s="48"/>
      <c r="AE147" s="48"/>
      <c r="AF147" s="48"/>
      <c r="AG147" s="14"/>
      <c r="AH147" s="14"/>
    </row>
    <row r="148" spans="25:34" ht="15">
      <c r="Y148" s="203"/>
      <c r="Z148" s="78"/>
      <c r="AA148" s="205"/>
      <c r="AB148" s="205"/>
      <c r="AC148" s="191"/>
      <c r="AD148" s="191"/>
      <c r="AE148" s="191"/>
      <c r="AF148" s="191"/>
      <c r="AG148" s="191"/>
      <c r="AH148" s="14"/>
    </row>
    <row r="149" spans="25:34" ht="15">
      <c r="Y149" s="203"/>
      <c r="Z149" s="78"/>
      <c r="AA149" s="148"/>
      <c r="AB149" s="148"/>
      <c r="AC149" s="48"/>
      <c r="AD149" s="48"/>
      <c r="AE149" s="48"/>
      <c r="AF149" s="48"/>
      <c r="AG149" s="14"/>
      <c r="AH149" s="14"/>
    </row>
    <row r="150" spans="25:34" ht="15">
      <c r="Y150" s="203"/>
      <c r="Z150" s="78"/>
      <c r="AA150" s="148"/>
      <c r="AB150" s="148"/>
      <c r="AC150" s="48"/>
      <c r="AD150" s="48"/>
      <c r="AE150" s="48"/>
      <c r="AF150" s="48"/>
      <c r="AG150" s="14"/>
      <c r="AH150" s="14"/>
    </row>
    <row r="151" spans="10:34" ht="15"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Y151" s="203"/>
      <c r="Z151" s="78"/>
      <c r="AA151" s="148"/>
      <c r="AB151" s="148"/>
      <c r="AC151" s="14"/>
      <c r="AD151" s="14"/>
      <c r="AE151" s="14"/>
      <c r="AF151" s="14"/>
      <c r="AG151" s="14"/>
      <c r="AH151" s="14"/>
    </row>
    <row r="152" spans="10:34" ht="15"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Y152" s="203"/>
      <c r="Z152" s="78"/>
      <c r="AA152" s="14"/>
      <c r="AB152" s="14"/>
      <c r="AC152" s="14"/>
      <c r="AD152" s="14"/>
      <c r="AE152" s="14"/>
      <c r="AF152" s="14"/>
      <c r="AG152" s="14"/>
      <c r="AH152" s="14"/>
    </row>
    <row r="153" spans="10:34" ht="15"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</row>
    <row r="154" spans="10:25" ht="15">
      <c r="J154" s="13"/>
      <c r="K154" s="14"/>
      <c r="L154" s="14"/>
      <c r="M154" s="14"/>
      <c r="N154" s="14"/>
      <c r="O154" s="14"/>
      <c r="P154" s="48"/>
      <c r="Q154" s="14"/>
      <c r="R154" s="14"/>
      <c r="S154" s="14"/>
      <c r="T154" s="14"/>
      <c r="U154" s="14"/>
      <c r="V154" s="14"/>
      <c r="Y154" s="34"/>
    </row>
    <row r="155" spans="10:35" ht="15"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</row>
    <row r="156" spans="10:37" ht="15.75">
      <c r="J156" s="162"/>
      <c r="K156" s="163"/>
      <c r="L156" s="163"/>
      <c r="M156" s="163"/>
      <c r="N156" s="164"/>
      <c r="O156" s="164"/>
      <c r="P156" s="164"/>
      <c r="Q156" s="164"/>
      <c r="R156" s="164"/>
      <c r="S156" s="164"/>
      <c r="T156" s="164"/>
      <c r="U156" s="14"/>
      <c r="V156" s="14"/>
      <c r="X156" s="48"/>
      <c r="Y156" s="186"/>
      <c r="Z156" s="178"/>
      <c r="AA156" s="178"/>
      <c r="AB156" s="178"/>
      <c r="AC156" s="178"/>
      <c r="AD156" s="178"/>
      <c r="AE156" s="178"/>
      <c r="AF156" s="178"/>
      <c r="AG156" s="178"/>
      <c r="AH156" s="48"/>
      <c r="AI156" s="48"/>
      <c r="AJ156" s="14"/>
      <c r="AK156" s="14"/>
    </row>
    <row r="157" spans="10:37" ht="15">
      <c r="J157" s="165"/>
      <c r="K157" s="166"/>
      <c r="L157" s="167"/>
      <c r="M157" s="168"/>
      <c r="N157" s="169"/>
      <c r="O157" s="169"/>
      <c r="P157" s="56"/>
      <c r="Q157" s="56"/>
      <c r="R157" s="56"/>
      <c r="S157" s="56"/>
      <c r="T157" s="56"/>
      <c r="U157" s="48"/>
      <c r="V157" s="14"/>
      <c r="W157" s="48"/>
      <c r="X157" s="48"/>
      <c r="Y157" s="187"/>
      <c r="Z157" s="178"/>
      <c r="AA157" s="178"/>
      <c r="AB157" s="178"/>
      <c r="AC157" s="178"/>
      <c r="AD157" s="178"/>
      <c r="AE157" s="178"/>
      <c r="AF157" s="178"/>
      <c r="AG157" s="178"/>
      <c r="AH157" s="48"/>
      <c r="AI157" s="48"/>
      <c r="AJ157" s="14"/>
      <c r="AK157" s="14"/>
    </row>
    <row r="158" spans="10:37" ht="15">
      <c r="J158" s="14"/>
      <c r="K158" s="170"/>
      <c r="L158" s="167"/>
      <c r="M158" s="171"/>
      <c r="N158" s="64"/>
      <c r="O158" s="64"/>
      <c r="P158" s="64"/>
      <c r="Q158" s="64"/>
      <c r="R158" s="64"/>
      <c r="S158" s="64"/>
      <c r="T158" s="64"/>
      <c r="U158" s="48"/>
      <c r="V158" s="14"/>
      <c r="W158" s="48"/>
      <c r="X158" s="48"/>
      <c r="Y158" s="16"/>
      <c r="Z158" s="16"/>
      <c r="AA158" s="17"/>
      <c r="AB158" s="17"/>
      <c r="AC158" s="179"/>
      <c r="AD158" s="179"/>
      <c r="AE158" s="16"/>
      <c r="AF158" s="16"/>
      <c r="AG158" s="16"/>
      <c r="AH158" s="48"/>
      <c r="AI158" s="48"/>
      <c r="AJ158" s="14"/>
      <c r="AK158" s="14"/>
    </row>
    <row r="159" spans="10:37" ht="15">
      <c r="J159" s="14"/>
      <c r="K159" s="170"/>
      <c r="L159" s="172"/>
      <c r="M159" s="173"/>
      <c r="N159" s="174"/>
      <c r="O159" s="174"/>
      <c r="P159" s="175"/>
      <c r="Q159" s="175"/>
      <c r="R159" s="175"/>
      <c r="S159" s="175"/>
      <c r="T159" s="175"/>
      <c r="U159" s="148"/>
      <c r="V159" s="14"/>
      <c r="W159" s="48"/>
      <c r="X159" s="48"/>
      <c r="Y159" s="16"/>
      <c r="Z159" s="16"/>
      <c r="AA159" s="17"/>
      <c r="AB159" s="17"/>
      <c r="AC159" s="179"/>
      <c r="AD159" s="179"/>
      <c r="AE159" s="16"/>
      <c r="AF159" s="16"/>
      <c r="AG159" s="16"/>
      <c r="AH159" s="48"/>
      <c r="AI159" s="48"/>
      <c r="AJ159" s="14"/>
      <c r="AK159" s="14"/>
    </row>
    <row r="160" spans="10:37" ht="15">
      <c r="J160" s="48"/>
      <c r="K160" s="170"/>
      <c r="L160" s="62"/>
      <c r="M160" s="63"/>
      <c r="N160" s="64"/>
      <c r="O160" s="64"/>
      <c r="P160" s="64"/>
      <c r="Q160" s="64"/>
      <c r="R160" s="64"/>
      <c r="S160" s="64"/>
      <c r="T160" s="64"/>
      <c r="U160" s="48"/>
      <c r="V160" s="14"/>
      <c r="W160" s="148"/>
      <c r="X160" s="48"/>
      <c r="Y160" s="180"/>
      <c r="Z160" s="180"/>
      <c r="AA160" s="21"/>
      <c r="AB160" s="21"/>
      <c r="AC160" s="181"/>
      <c r="AD160" s="68"/>
      <c r="AE160" s="47"/>
      <c r="AF160" s="47"/>
      <c r="AG160" s="47"/>
      <c r="AH160" s="48"/>
      <c r="AI160" s="48"/>
      <c r="AJ160" s="14"/>
      <c r="AK160" s="14"/>
    </row>
    <row r="161" spans="10:37" ht="15">
      <c r="J161" s="14"/>
      <c r="K161" s="170"/>
      <c r="L161" s="22"/>
      <c r="M161" s="171"/>
      <c r="N161" s="64"/>
      <c r="O161" s="64"/>
      <c r="P161" s="64"/>
      <c r="Q161" s="64"/>
      <c r="R161" s="64"/>
      <c r="S161" s="64"/>
      <c r="T161" s="64"/>
      <c r="U161" s="48"/>
      <c r="V161" s="14"/>
      <c r="W161" s="48"/>
      <c r="X161" s="48"/>
      <c r="Y161" s="180"/>
      <c r="Z161" s="48"/>
      <c r="AA161" s="48"/>
      <c r="AB161" s="48"/>
      <c r="AC161" s="48"/>
      <c r="AD161" s="48"/>
      <c r="AE161" s="47"/>
      <c r="AF161" s="47"/>
      <c r="AG161" s="47"/>
      <c r="AH161" s="48"/>
      <c r="AI161" s="48"/>
      <c r="AJ161" s="14"/>
      <c r="AK161" s="14"/>
    </row>
    <row r="162" spans="10:37" ht="15">
      <c r="J162" s="14"/>
      <c r="K162" s="170"/>
      <c r="L162" s="172"/>
      <c r="M162" s="171"/>
      <c r="N162" s="64"/>
      <c r="O162" s="64"/>
      <c r="P162" s="64"/>
      <c r="Q162" s="64"/>
      <c r="R162" s="64"/>
      <c r="S162" s="64"/>
      <c r="T162" s="64"/>
      <c r="U162" s="48"/>
      <c r="V162" s="14"/>
      <c r="W162" s="48"/>
      <c r="X162" s="48"/>
      <c r="Y162" s="48"/>
      <c r="Z162" s="48"/>
      <c r="AA162" s="48"/>
      <c r="AB162" s="48"/>
      <c r="AC162" s="48"/>
      <c r="AD162" s="48"/>
      <c r="AE162" s="47"/>
      <c r="AF162" s="47"/>
      <c r="AG162" s="47"/>
      <c r="AH162" s="48"/>
      <c r="AI162" s="48"/>
      <c r="AJ162" s="14"/>
      <c r="AK162" s="14"/>
    </row>
    <row r="163" spans="10:37" ht="15">
      <c r="J163" s="14"/>
      <c r="K163" s="170"/>
      <c r="L163" s="22"/>
      <c r="M163" s="171"/>
      <c r="N163" s="64"/>
      <c r="O163" s="64"/>
      <c r="P163" s="64"/>
      <c r="Q163" s="64"/>
      <c r="R163" s="64"/>
      <c r="S163" s="64"/>
      <c r="T163" s="64"/>
      <c r="U163" s="48"/>
      <c r="V163" s="14"/>
      <c r="W163" s="48"/>
      <c r="X163" s="48"/>
      <c r="Y163" s="48"/>
      <c r="Z163" s="48"/>
      <c r="AA163" s="48"/>
      <c r="AB163" s="48"/>
      <c r="AC163" s="48"/>
      <c r="AD163" s="182"/>
      <c r="AE163" s="48"/>
      <c r="AF163" s="48"/>
      <c r="AG163" s="48"/>
      <c r="AH163" s="48"/>
      <c r="AI163" s="48"/>
      <c r="AJ163" s="14"/>
      <c r="AK163" s="14"/>
    </row>
    <row r="164" spans="10:37" ht="15">
      <c r="J164" s="14"/>
      <c r="K164" s="26"/>
      <c r="L164" s="62"/>
      <c r="M164" s="63"/>
      <c r="N164" s="64"/>
      <c r="O164" s="64"/>
      <c r="P164" s="64"/>
      <c r="Q164" s="64"/>
      <c r="R164" s="64"/>
      <c r="S164" s="64"/>
      <c r="T164" s="64"/>
      <c r="U164" s="48"/>
      <c r="V164" s="14"/>
      <c r="W164" s="48"/>
      <c r="X164" s="48"/>
      <c r="Y164" s="48"/>
      <c r="Z164" s="48"/>
      <c r="AA164" s="48"/>
      <c r="AB164" s="48"/>
      <c r="AC164" s="48"/>
      <c r="AD164" s="182"/>
      <c r="AE164" s="48"/>
      <c r="AF164" s="48"/>
      <c r="AG164" s="48"/>
      <c r="AH164" s="48"/>
      <c r="AI164" s="48"/>
      <c r="AJ164" s="14"/>
      <c r="AK164" s="14"/>
    </row>
    <row r="165" spans="10:37" ht="15">
      <c r="J165" s="14"/>
      <c r="K165" s="176"/>
      <c r="L165" s="22"/>
      <c r="M165" s="171"/>
      <c r="N165" s="64"/>
      <c r="O165" s="64"/>
      <c r="P165" s="64"/>
      <c r="Q165" s="64"/>
      <c r="R165" s="64"/>
      <c r="S165" s="64"/>
      <c r="T165" s="64"/>
      <c r="U165" s="48"/>
      <c r="V165" s="14"/>
      <c r="W165" s="48"/>
      <c r="X165" s="48"/>
      <c r="Y165" s="16"/>
      <c r="Z165" s="16"/>
      <c r="AA165" s="17"/>
      <c r="AB165" s="17"/>
      <c r="AC165" s="179"/>
      <c r="AD165" s="179"/>
      <c r="AE165" s="16"/>
      <c r="AF165" s="16"/>
      <c r="AG165" s="16"/>
      <c r="AH165" s="48"/>
      <c r="AI165" s="48"/>
      <c r="AJ165" s="14"/>
      <c r="AK165" s="14"/>
    </row>
    <row r="166" spans="10:37" ht="15">
      <c r="J166" s="14"/>
      <c r="K166" s="170"/>
      <c r="L166" s="22"/>
      <c r="M166" s="171"/>
      <c r="N166" s="64"/>
      <c r="O166" s="64"/>
      <c r="P166" s="64"/>
      <c r="Q166" s="64"/>
      <c r="R166" s="64"/>
      <c r="S166" s="64"/>
      <c r="T166" s="64"/>
      <c r="U166" s="48"/>
      <c r="V166" s="14"/>
      <c r="W166" s="48"/>
      <c r="X166" s="48"/>
      <c r="Y166" s="48"/>
      <c r="Z166" s="48"/>
      <c r="AA166" s="48"/>
      <c r="AB166" s="48"/>
      <c r="AC166" s="48"/>
      <c r="AD166" s="182"/>
      <c r="AE166" s="48"/>
      <c r="AF166" s="48"/>
      <c r="AG166" s="48"/>
      <c r="AH166" s="48"/>
      <c r="AI166" s="48"/>
      <c r="AJ166" s="14"/>
      <c r="AK166" s="14"/>
    </row>
    <row r="167" spans="10:37" ht="15">
      <c r="J167" s="48"/>
      <c r="K167" s="170"/>
      <c r="L167" s="22"/>
      <c r="M167" s="171"/>
      <c r="N167" s="14"/>
      <c r="O167" s="14"/>
      <c r="P167" s="14"/>
      <c r="Q167" s="14"/>
      <c r="R167" s="14"/>
      <c r="S167" s="14"/>
      <c r="T167" s="14"/>
      <c r="U167" s="14"/>
      <c r="V167" s="14"/>
      <c r="W167" s="48"/>
      <c r="X167" s="48"/>
      <c r="Y167" s="26"/>
      <c r="Z167" s="48"/>
      <c r="AA167" s="26"/>
      <c r="AB167" s="26"/>
      <c r="AC167" s="62"/>
      <c r="AD167" s="183"/>
      <c r="AE167" s="43"/>
      <c r="AF167" s="43"/>
      <c r="AG167" s="43"/>
      <c r="AH167" s="48"/>
      <c r="AI167" s="48"/>
      <c r="AJ167" s="14"/>
      <c r="AK167" s="14"/>
    </row>
    <row r="168" spans="10:37" ht="15">
      <c r="J168" s="48"/>
      <c r="K168" s="170"/>
      <c r="L168" s="22"/>
      <c r="M168" s="171"/>
      <c r="N168" s="177"/>
      <c r="O168" s="177"/>
      <c r="P168" s="14"/>
      <c r="Q168" s="14"/>
      <c r="R168" s="14"/>
      <c r="S168" s="14"/>
      <c r="T168" s="14"/>
      <c r="U168" s="14"/>
      <c r="V168" s="14"/>
      <c r="W168" s="14"/>
      <c r="X168" s="48"/>
      <c r="Y168" s="26"/>
      <c r="Z168" s="48"/>
      <c r="AA168" s="26"/>
      <c r="AB168" s="26"/>
      <c r="AC168" s="62"/>
      <c r="AD168" s="26"/>
      <c r="AE168" s="43"/>
      <c r="AF168" s="43"/>
      <c r="AG168" s="43"/>
      <c r="AH168" s="48"/>
      <c r="AI168" s="48"/>
      <c r="AJ168" s="14"/>
      <c r="AK168" s="14"/>
    </row>
    <row r="169" spans="10:37" ht="15"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48"/>
      <c r="Y169" s="26"/>
      <c r="Z169" s="48"/>
      <c r="AA169" s="26"/>
      <c r="AB169" s="26"/>
      <c r="AC169" s="62"/>
      <c r="AD169" s="183"/>
      <c r="AE169" s="43"/>
      <c r="AF169" s="43"/>
      <c r="AG169" s="43"/>
      <c r="AH169" s="48"/>
      <c r="AI169" s="48"/>
      <c r="AJ169" s="14"/>
      <c r="AK169" s="14"/>
    </row>
    <row r="170" spans="10:37" ht="15">
      <c r="J170" s="48"/>
      <c r="K170" s="48"/>
      <c r="L170" s="48"/>
      <c r="M170" s="48"/>
      <c r="N170" s="48"/>
      <c r="O170" s="48"/>
      <c r="P170" s="14"/>
      <c r="Q170" s="14"/>
      <c r="R170" s="14"/>
      <c r="S170" s="14"/>
      <c r="T170" s="14"/>
      <c r="U170" s="14"/>
      <c r="V170" s="14"/>
      <c r="X170" s="48"/>
      <c r="Y170" s="26"/>
      <c r="Z170" s="48"/>
      <c r="AA170" s="26"/>
      <c r="AB170" s="26"/>
      <c r="AC170" s="62"/>
      <c r="AD170" s="26"/>
      <c r="AE170" s="43"/>
      <c r="AF170" s="43"/>
      <c r="AG170" s="43"/>
      <c r="AH170" s="48"/>
      <c r="AI170" s="48"/>
      <c r="AJ170" s="14"/>
      <c r="AK170" s="14"/>
    </row>
    <row r="171" spans="10:37" ht="15"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X171" s="48"/>
      <c r="Y171" s="26"/>
      <c r="Z171" s="48"/>
      <c r="AA171" s="26"/>
      <c r="AB171" s="26"/>
      <c r="AC171" s="62"/>
      <c r="AD171" s="183"/>
      <c r="AE171" s="43"/>
      <c r="AF171" s="43"/>
      <c r="AG171" s="43"/>
      <c r="AH171" s="48"/>
      <c r="AI171" s="48"/>
      <c r="AJ171" s="14"/>
      <c r="AK171" s="14"/>
    </row>
    <row r="172" spans="10:37" ht="15"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X172" s="48"/>
      <c r="Y172" s="26"/>
      <c r="Z172" s="48"/>
      <c r="AA172" s="26"/>
      <c r="AB172" s="26"/>
      <c r="AC172" s="62"/>
      <c r="AD172" s="26"/>
      <c r="AE172" s="43"/>
      <c r="AF172" s="43"/>
      <c r="AG172" s="43"/>
      <c r="AH172" s="48"/>
      <c r="AI172" s="48"/>
      <c r="AJ172" s="14"/>
      <c r="AK172" s="14"/>
    </row>
    <row r="173" spans="10:37" ht="15"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X173" s="48"/>
      <c r="Y173" s="26"/>
      <c r="Z173" s="48"/>
      <c r="AA173" s="26"/>
      <c r="AB173" s="26"/>
      <c r="AC173" s="62"/>
      <c r="AD173" s="183"/>
      <c r="AE173" s="43"/>
      <c r="AF173" s="43"/>
      <c r="AG173" s="43"/>
      <c r="AH173" s="48"/>
      <c r="AI173" s="48"/>
      <c r="AJ173" s="14"/>
      <c r="AK173" s="14"/>
    </row>
    <row r="174" spans="10:37" ht="15"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X174" s="48"/>
      <c r="Y174" s="26"/>
      <c r="Z174" s="48"/>
      <c r="AA174" s="26"/>
      <c r="AB174" s="26"/>
      <c r="AC174" s="62"/>
      <c r="AD174" s="183"/>
      <c r="AE174" s="43"/>
      <c r="AF174" s="43"/>
      <c r="AG174" s="43"/>
      <c r="AH174" s="48"/>
      <c r="AI174" s="48"/>
      <c r="AJ174" s="14"/>
      <c r="AK174" s="14"/>
    </row>
    <row r="175" spans="10:37" ht="15"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X175" s="48"/>
      <c r="Y175" s="26"/>
      <c r="Z175" s="48"/>
      <c r="AA175" s="26"/>
      <c r="AB175" s="26"/>
      <c r="AC175" s="62"/>
      <c r="AD175" s="183"/>
      <c r="AE175" s="43"/>
      <c r="AF175" s="43"/>
      <c r="AG175" s="43"/>
      <c r="AH175" s="48"/>
      <c r="AI175" s="48"/>
      <c r="AJ175" s="14"/>
      <c r="AK175" s="14"/>
    </row>
    <row r="176" spans="10:37" ht="15"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X176" s="48"/>
      <c r="Y176" s="26"/>
      <c r="Z176" s="48"/>
      <c r="AA176" s="26"/>
      <c r="AB176" s="26"/>
      <c r="AC176" s="62"/>
      <c r="AD176" s="183"/>
      <c r="AE176" s="43"/>
      <c r="AF176" s="43"/>
      <c r="AG176" s="43"/>
      <c r="AH176" s="48"/>
      <c r="AI176" s="48"/>
      <c r="AJ176" s="14"/>
      <c r="AK176" s="14"/>
    </row>
    <row r="177" spans="10:37" ht="15"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X177" s="48"/>
      <c r="Y177" s="26"/>
      <c r="Z177" s="48"/>
      <c r="AA177" s="26"/>
      <c r="AB177" s="26"/>
      <c r="AC177" s="62"/>
      <c r="AD177" s="183"/>
      <c r="AE177" s="43"/>
      <c r="AF177" s="43"/>
      <c r="AG177" s="43"/>
      <c r="AH177" s="48"/>
      <c r="AI177" s="48"/>
      <c r="AJ177" s="14"/>
      <c r="AK177" s="14"/>
    </row>
    <row r="178" spans="10:37" ht="15"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X178" s="48"/>
      <c r="Y178" s="26"/>
      <c r="Z178" s="48"/>
      <c r="AA178" s="26"/>
      <c r="AB178" s="26"/>
      <c r="AC178" s="62"/>
      <c r="AD178" s="183"/>
      <c r="AE178" s="43"/>
      <c r="AF178" s="43"/>
      <c r="AG178" s="43"/>
      <c r="AH178" s="48"/>
      <c r="AI178" s="48"/>
      <c r="AJ178" s="14"/>
      <c r="AK178" s="14"/>
    </row>
    <row r="179" spans="10:37" ht="15"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X179" s="48"/>
      <c r="Y179" s="26"/>
      <c r="Z179" s="48"/>
      <c r="AA179" s="26"/>
      <c r="AB179" s="26"/>
      <c r="AC179" s="62"/>
      <c r="AD179" s="26"/>
      <c r="AE179" s="43"/>
      <c r="AF179" s="43"/>
      <c r="AG179" s="43"/>
      <c r="AH179" s="48"/>
      <c r="AI179" s="48"/>
      <c r="AJ179" s="14"/>
      <c r="AK179" s="14"/>
    </row>
    <row r="180" spans="10:37" ht="15"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X180" s="48"/>
      <c r="Y180" s="26"/>
      <c r="Z180" s="48"/>
      <c r="AA180" s="26"/>
      <c r="AB180" s="26"/>
      <c r="AC180" s="62"/>
      <c r="AD180" s="183"/>
      <c r="AE180" s="43"/>
      <c r="AF180" s="43"/>
      <c r="AG180" s="43"/>
      <c r="AH180" s="48"/>
      <c r="AI180" s="48"/>
      <c r="AJ180" s="14"/>
      <c r="AK180" s="14"/>
    </row>
    <row r="181" spans="10:37" ht="15"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X181" s="48"/>
      <c r="Y181" s="48"/>
      <c r="Z181" s="48"/>
      <c r="AA181" s="26"/>
      <c r="AB181" s="26"/>
      <c r="AC181" s="62"/>
      <c r="AD181" s="183"/>
      <c r="AE181" s="43"/>
      <c r="AF181" s="43"/>
      <c r="AG181" s="43"/>
      <c r="AH181" s="48"/>
      <c r="AI181" s="48"/>
      <c r="AJ181" s="14"/>
      <c r="AK181" s="14"/>
    </row>
    <row r="182" spans="10:37" ht="15"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X182" s="48"/>
      <c r="Y182" s="48"/>
      <c r="Z182" s="48"/>
      <c r="AA182" s="26"/>
      <c r="AB182" s="26"/>
      <c r="AC182" s="62"/>
      <c r="AD182" s="183"/>
      <c r="AE182" s="43"/>
      <c r="AF182" s="43"/>
      <c r="AG182" s="43"/>
      <c r="AH182" s="48"/>
      <c r="AI182" s="48"/>
      <c r="AJ182" s="14"/>
      <c r="AK182" s="14"/>
    </row>
    <row r="183" spans="10:37" ht="15">
      <c r="J183" s="48"/>
      <c r="K183" s="26"/>
      <c r="L183" s="26"/>
      <c r="M183" s="62"/>
      <c r="N183" s="63"/>
      <c r="O183" s="63"/>
      <c r="P183" s="48"/>
      <c r="Q183" s="48"/>
      <c r="R183" s="48"/>
      <c r="S183" s="48"/>
      <c r="T183" s="48"/>
      <c r="U183" s="48"/>
      <c r="V183" s="48"/>
      <c r="X183" s="48"/>
      <c r="Y183" s="48"/>
      <c r="Z183" s="184"/>
      <c r="AA183" s="62"/>
      <c r="AB183" s="62"/>
      <c r="AC183" s="62"/>
      <c r="AD183" s="183"/>
      <c r="AE183" s="43"/>
      <c r="AF183" s="43"/>
      <c r="AG183" s="43"/>
      <c r="AH183" s="48"/>
      <c r="AI183" s="48"/>
      <c r="AJ183" s="14"/>
      <c r="AK183" s="14"/>
    </row>
    <row r="184" spans="10:37" ht="15"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14"/>
      <c r="AK184" s="14"/>
    </row>
    <row r="185" spans="10:35" ht="15"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X185" s="48"/>
      <c r="Y185" s="188"/>
      <c r="Z185" s="189"/>
      <c r="AA185" s="48"/>
      <c r="AB185" s="48"/>
      <c r="AC185" s="48"/>
      <c r="AD185" s="48"/>
      <c r="AE185" s="48"/>
      <c r="AF185" s="48"/>
      <c r="AG185" s="48"/>
      <c r="AH185" s="48"/>
      <c r="AI185" s="48"/>
    </row>
    <row r="186" spans="10:35" ht="15"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X186" s="48"/>
      <c r="Y186" s="189"/>
      <c r="Z186" s="185"/>
      <c r="AA186" s="48"/>
      <c r="AB186" s="48"/>
      <c r="AC186" s="48"/>
      <c r="AD186" s="48"/>
      <c r="AE186" s="48"/>
      <c r="AF186" s="48"/>
      <c r="AG186" s="48"/>
      <c r="AH186" s="48"/>
      <c r="AI186" s="48"/>
    </row>
    <row r="187" spans="10:35" ht="15"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X187" s="48"/>
      <c r="Y187" s="189"/>
      <c r="Z187" s="185"/>
      <c r="AA187" s="48"/>
      <c r="AB187" s="48"/>
      <c r="AC187" s="48"/>
      <c r="AD187" s="48"/>
      <c r="AE187" s="48"/>
      <c r="AF187" s="48"/>
      <c r="AG187" s="48"/>
      <c r="AH187" s="48"/>
      <c r="AI187" s="48"/>
    </row>
    <row r="188" spans="10:35" ht="15"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X188" s="48"/>
      <c r="Y188" s="189"/>
      <c r="Z188" s="185"/>
      <c r="AA188" s="48"/>
      <c r="AB188" s="48"/>
      <c r="AC188" s="48"/>
      <c r="AD188" s="48"/>
      <c r="AE188" s="48"/>
      <c r="AF188" s="48"/>
      <c r="AG188" s="48"/>
      <c r="AH188" s="48"/>
      <c r="AI188" s="48"/>
    </row>
    <row r="189" spans="10:35" ht="15"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X189" s="48"/>
      <c r="Y189" s="189"/>
      <c r="Z189" s="185"/>
      <c r="AA189" s="48"/>
      <c r="AB189" s="48"/>
      <c r="AC189" s="48"/>
      <c r="AD189" s="48"/>
      <c r="AE189" s="48"/>
      <c r="AF189" s="48"/>
      <c r="AG189" s="48"/>
      <c r="AH189" s="48"/>
      <c r="AI189" s="48"/>
    </row>
    <row r="190" spans="10:35" ht="15"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X190" s="48"/>
      <c r="Y190" s="189"/>
      <c r="Z190" s="185"/>
      <c r="AA190" s="48"/>
      <c r="AB190" s="48"/>
      <c r="AC190" s="48"/>
      <c r="AD190" s="48"/>
      <c r="AE190" s="48"/>
      <c r="AF190" s="48"/>
      <c r="AG190" s="48"/>
      <c r="AH190" s="48"/>
      <c r="AI190" s="48"/>
    </row>
    <row r="191" spans="10:35" ht="15"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X191" s="48"/>
      <c r="Y191" s="189"/>
      <c r="Z191" s="185"/>
      <c r="AA191" s="48"/>
      <c r="AB191" s="48"/>
      <c r="AC191" s="48"/>
      <c r="AD191" s="48"/>
      <c r="AE191" s="48"/>
      <c r="AF191" s="48"/>
      <c r="AG191" s="48"/>
      <c r="AH191" s="48"/>
      <c r="AI191" s="48"/>
    </row>
    <row r="192" spans="10:35" ht="15"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X192" s="48"/>
      <c r="Y192" s="189"/>
      <c r="Z192" s="185"/>
      <c r="AA192" s="48"/>
      <c r="AB192" s="48"/>
      <c r="AC192" s="48"/>
      <c r="AD192" s="48"/>
      <c r="AE192" s="48"/>
      <c r="AF192" s="48"/>
      <c r="AG192" s="48"/>
      <c r="AH192" s="48"/>
      <c r="AI192" s="48"/>
    </row>
    <row r="193" spans="10:35" ht="15"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X193" s="48"/>
      <c r="Y193" s="189"/>
      <c r="Z193" s="190"/>
      <c r="AA193" s="48"/>
      <c r="AB193" s="48"/>
      <c r="AC193" s="48"/>
      <c r="AD193" s="48"/>
      <c r="AE193" s="48"/>
      <c r="AF193" s="48"/>
      <c r="AG193" s="48"/>
      <c r="AH193" s="48"/>
      <c r="AI193" s="48"/>
    </row>
    <row r="194" spans="10:35" ht="15"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X194" s="48"/>
      <c r="Y194" s="189"/>
      <c r="Z194" s="185"/>
      <c r="AA194" s="191"/>
      <c r="AB194" s="191"/>
      <c r="AC194" s="191"/>
      <c r="AD194" s="191"/>
      <c r="AE194" s="191"/>
      <c r="AF194" s="191"/>
      <c r="AG194" s="191"/>
      <c r="AH194" s="48"/>
      <c r="AI194" s="48"/>
    </row>
    <row r="195" spans="10:35" ht="15"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X195" s="48"/>
      <c r="Y195" s="189"/>
      <c r="Z195" s="185"/>
      <c r="AA195" s="48"/>
      <c r="AB195" s="48"/>
      <c r="AC195" s="48"/>
      <c r="AD195" s="48"/>
      <c r="AE195" s="48"/>
      <c r="AF195" s="48"/>
      <c r="AG195" s="48"/>
      <c r="AH195" s="48"/>
      <c r="AI195" s="48"/>
    </row>
    <row r="196" spans="10:35" ht="15"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X196" s="48"/>
      <c r="Y196" s="189"/>
      <c r="Z196" s="185"/>
      <c r="AA196" s="48"/>
      <c r="AB196" s="48"/>
      <c r="AC196" s="48"/>
      <c r="AD196" s="48"/>
      <c r="AE196" s="48"/>
      <c r="AF196" s="48"/>
      <c r="AG196" s="48"/>
      <c r="AH196" s="48"/>
      <c r="AI196" s="48"/>
    </row>
    <row r="197" spans="10:35" ht="15"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X197" s="48"/>
      <c r="Y197" s="189"/>
      <c r="Z197" s="185"/>
      <c r="AA197" s="48"/>
      <c r="AB197" s="48"/>
      <c r="AC197" s="48"/>
      <c r="AD197" s="48"/>
      <c r="AE197" s="48"/>
      <c r="AF197" s="48"/>
      <c r="AG197" s="48"/>
      <c r="AH197" s="48"/>
      <c r="AI197" s="48"/>
    </row>
    <row r="198" spans="10:35" ht="15"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</row>
    <row r="199" spans="10:35" ht="15"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</row>
    <row r="200" spans="10:35" ht="15">
      <c r="J200" s="13"/>
      <c r="K200" s="14"/>
      <c r="L200" s="14"/>
      <c r="M200" s="14"/>
      <c r="N200" s="14"/>
      <c r="O200" s="14"/>
      <c r="P200" s="48"/>
      <c r="Q200" s="14"/>
      <c r="R200" s="14"/>
      <c r="S200" s="14"/>
      <c r="T200" s="14"/>
      <c r="U200" s="14"/>
      <c r="V200" s="14"/>
      <c r="X200" s="48"/>
      <c r="Y200" s="17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</row>
    <row r="201" spans="10:35" ht="15"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</row>
    <row r="202" spans="10:37" ht="15.75">
      <c r="J202" s="162"/>
      <c r="K202" s="163"/>
      <c r="L202" s="163"/>
      <c r="M202" s="163"/>
      <c r="N202" s="164"/>
      <c r="O202" s="164"/>
      <c r="P202" s="164"/>
      <c r="Q202" s="164"/>
      <c r="R202" s="164"/>
      <c r="S202" s="164"/>
      <c r="T202" s="164"/>
      <c r="U202" s="14"/>
      <c r="V202" s="14"/>
      <c r="X202" s="48"/>
      <c r="Y202" s="186"/>
      <c r="Z202" s="178"/>
      <c r="AA202" s="178"/>
      <c r="AB202" s="178"/>
      <c r="AC202" s="178"/>
      <c r="AD202" s="178"/>
      <c r="AE202" s="178"/>
      <c r="AF202" s="178"/>
      <c r="AG202" s="178"/>
      <c r="AH202" s="48"/>
      <c r="AI202" s="48"/>
      <c r="AJ202" s="14"/>
      <c r="AK202" s="14"/>
    </row>
    <row r="203" spans="10:37" ht="15">
      <c r="J203" s="165"/>
      <c r="K203" s="166"/>
      <c r="L203" s="167"/>
      <c r="M203" s="168"/>
      <c r="N203" s="169"/>
      <c r="O203" s="169"/>
      <c r="P203" s="56"/>
      <c r="Q203" s="56"/>
      <c r="R203" s="56"/>
      <c r="S203" s="56"/>
      <c r="T203" s="56"/>
      <c r="U203" s="48"/>
      <c r="V203" s="14"/>
      <c r="W203" s="48"/>
      <c r="X203" s="48"/>
      <c r="Y203" s="187"/>
      <c r="Z203" s="178"/>
      <c r="AA203" s="178"/>
      <c r="AB203" s="178"/>
      <c r="AC203" s="178"/>
      <c r="AD203" s="178"/>
      <c r="AE203" s="178"/>
      <c r="AF203" s="178"/>
      <c r="AG203" s="178"/>
      <c r="AH203" s="48"/>
      <c r="AI203" s="48"/>
      <c r="AJ203" s="14"/>
      <c r="AK203" s="14"/>
    </row>
    <row r="204" spans="10:37" ht="15">
      <c r="J204" s="14"/>
      <c r="K204" s="170"/>
      <c r="L204" s="167"/>
      <c r="M204" s="171"/>
      <c r="N204" s="64"/>
      <c r="O204" s="64"/>
      <c r="P204" s="64"/>
      <c r="Q204" s="64"/>
      <c r="R204" s="64"/>
      <c r="S204" s="64"/>
      <c r="T204" s="64"/>
      <c r="U204" s="48"/>
      <c r="V204" s="14"/>
      <c r="W204" s="48"/>
      <c r="X204" s="48"/>
      <c r="Y204" s="16"/>
      <c r="Z204" s="16"/>
      <c r="AA204" s="17"/>
      <c r="AB204" s="17"/>
      <c r="AC204" s="179"/>
      <c r="AD204" s="179"/>
      <c r="AE204" s="16"/>
      <c r="AF204" s="16"/>
      <c r="AG204" s="16"/>
      <c r="AH204" s="48"/>
      <c r="AI204" s="48"/>
      <c r="AJ204" s="14"/>
      <c r="AK204" s="14"/>
    </row>
    <row r="205" spans="10:37" ht="15">
      <c r="J205" s="14"/>
      <c r="K205" s="170"/>
      <c r="L205" s="172"/>
      <c r="M205" s="173"/>
      <c r="N205" s="174"/>
      <c r="O205" s="174"/>
      <c r="P205" s="175"/>
      <c r="Q205" s="175"/>
      <c r="R205" s="175"/>
      <c r="S205" s="175"/>
      <c r="T205" s="175"/>
      <c r="U205" s="148"/>
      <c r="V205" s="14"/>
      <c r="W205" s="48"/>
      <c r="X205" s="48"/>
      <c r="Y205" s="16"/>
      <c r="Z205" s="16"/>
      <c r="AA205" s="17"/>
      <c r="AB205" s="17"/>
      <c r="AC205" s="179"/>
      <c r="AD205" s="179"/>
      <c r="AE205" s="16"/>
      <c r="AF205" s="16"/>
      <c r="AG205" s="16"/>
      <c r="AH205" s="48"/>
      <c r="AI205" s="48"/>
      <c r="AJ205" s="14"/>
      <c r="AK205" s="14"/>
    </row>
    <row r="206" spans="10:37" ht="15">
      <c r="J206" s="48"/>
      <c r="K206" s="170"/>
      <c r="L206" s="62"/>
      <c r="M206" s="63"/>
      <c r="N206" s="64"/>
      <c r="O206" s="64"/>
      <c r="P206" s="64"/>
      <c r="Q206" s="64"/>
      <c r="R206" s="64"/>
      <c r="S206" s="64"/>
      <c r="T206" s="64"/>
      <c r="U206" s="48"/>
      <c r="V206" s="14"/>
      <c r="W206" s="148"/>
      <c r="X206" s="48"/>
      <c r="Y206" s="180"/>
      <c r="Z206" s="180"/>
      <c r="AA206" s="21"/>
      <c r="AB206" s="21"/>
      <c r="AC206" s="181"/>
      <c r="AD206" s="68"/>
      <c r="AE206" s="47"/>
      <c r="AF206" s="47"/>
      <c r="AG206" s="47"/>
      <c r="AH206" s="48"/>
      <c r="AI206" s="48"/>
      <c r="AJ206" s="14"/>
      <c r="AK206" s="14"/>
    </row>
    <row r="207" spans="10:37" ht="15">
      <c r="J207" s="14"/>
      <c r="K207" s="170"/>
      <c r="L207" s="22"/>
      <c r="M207" s="171"/>
      <c r="N207" s="64"/>
      <c r="O207" s="64"/>
      <c r="P207" s="64"/>
      <c r="Q207" s="64"/>
      <c r="R207" s="64"/>
      <c r="S207" s="64"/>
      <c r="T207" s="64"/>
      <c r="U207" s="48"/>
      <c r="V207" s="14"/>
      <c r="W207" s="48"/>
      <c r="X207" s="48"/>
      <c r="Y207" s="180"/>
      <c r="Z207" s="48"/>
      <c r="AA207" s="48"/>
      <c r="AB207" s="48"/>
      <c r="AC207" s="48"/>
      <c r="AD207" s="48"/>
      <c r="AE207" s="47"/>
      <c r="AF207" s="47"/>
      <c r="AG207" s="47"/>
      <c r="AH207" s="48"/>
      <c r="AI207" s="48"/>
      <c r="AJ207" s="14"/>
      <c r="AK207" s="14"/>
    </row>
    <row r="208" spans="10:37" ht="15">
      <c r="J208" s="14"/>
      <c r="K208" s="170"/>
      <c r="L208" s="172"/>
      <c r="M208" s="171"/>
      <c r="N208" s="64"/>
      <c r="O208" s="64"/>
      <c r="P208" s="64"/>
      <c r="Q208" s="64"/>
      <c r="R208" s="64"/>
      <c r="S208" s="64"/>
      <c r="T208" s="64"/>
      <c r="U208" s="48"/>
      <c r="V208" s="14"/>
      <c r="W208" s="48"/>
      <c r="X208" s="48"/>
      <c r="Y208" s="48"/>
      <c r="Z208" s="48"/>
      <c r="AA208" s="48"/>
      <c r="AB208" s="48"/>
      <c r="AC208" s="48"/>
      <c r="AD208" s="48"/>
      <c r="AE208" s="47"/>
      <c r="AF208" s="47"/>
      <c r="AG208" s="47"/>
      <c r="AH208" s="48"/>
      <c r="AI208" s="48"/>
      <c r="AJ208" s="14"/>
      <c r="AK208" s="14"/>
    </row>
    <row r="209" spans="10:37" ht="15">
      <c r="J209" s="14"/>
      <c r="K209" s="170"/>
      <c r="L209" s="22"/>
      <c r="M209" s="171"/>
      <c r="N209" s="64"/>
      <c r="O209" s="64"/>
      <c r="P209" s="64"/>
      <c r="Q209" s="64"/>
      <c r="R209" s="64"/>
      <c r="S209" s="64"/>
      <c r="T209" s="64"/>
      <c r="U209" s="48"/>
      <c r="V209" s="14"/>
      <c r="W209" s="48"/>
      <c r="X209" s="48"/>
      <c r="Y209" s="48"/>
      <c r="Z209" s="48"/>
      <c r="AA209" s="48"/>
      <c r="AB209" s="48"/>
      <c r="AC209" s="48"/>
      <c r="AD209" s="182"/>
      <c r="AE209" s="48"/>
      <c r="AF209" s="48"/>
      <c r="AG209" s="48"/>
      <c r="AH209" s="48"/>
      <c r="AI209" s="48"/>
      <c r="AJ209" s="14"/>
      <c r="AK209" s="14"/>
    </row>
    <row r="210" spans="10:37" ht="15">
      <c r="J210" s="14"/>
      <c r="K210" s="26"/>
      <c r="L210" s="62"/>
      <c r="M210" s="63"/>
      <c r="N210" s="64"/>
      <c r="O210" s="64"/>
      <c r="P210" s="64"/>
      <c r="Q210" s="64"/>
      <c r="R210" s="64"/>
      <c r="S210" s="64"/>
      <c r="T210" s="64"/>
      <c r="U210" s="48"/>
      <c r="V210" s="14"/>
      <c r="W210" s="48"/>
      <c r="X210" s="48"/>
      <c r="Y210" s="48"/>
      <c r="Z210" s="48"/>
      <c r="AA210" s="48"/>
      <c r="AB210" s="48"/>
      <c r="AC210" s="48"/>
      <c r="AD210" s="182"/>
      <c r="AE210" s="48"/>
      <c r="AF210" s="48"/>
      <c r="AG210" s="48"/>
      <c r="AH210" s="48"/>
      <c r="AI210" s="48"/>
      <c r="AJ210" s="14"/>
      <c r="AK210" s="14"/>
    </row>
    <row r="211" spans="10:37" ht="15">
      <c r="J211" s="14"/>
      <c r="K211" s="176"/>
      <c r="L211" s="22"/>
      <c r="M211" s="171"/>
      <c r="N211" s="64"/>
      <c r="O211" s="64"/>
      <c r="P211" s="64"/>
      <c r="Q211" s="64"/>
      <c r="R211" s="64"/>
      <c r="S211" s="64"/>
      <c r="T211" s="64"/>
      <c r="U211" s="48"/>
      <c r="V211" s="14"/>
      <c r="W211" s="48"/>
      <c r="X211" s="48"/>
      <c r="Y211" s="16"/>
      <c r="Z211" s="16"/>
      <c r="AA211" s="17"/>
      <c r="AB211" s="17"/>
      <c r="AC211" s="179"/>
      <c r="AD211" s="179"/>
      <c r="AE211" s="16"/>
      <c r="AF211" s="16"/>
      <c r="AG211" s="16"/>
      <c r="AH211" s="48"/>
      <c r="AI211" s="48"/>
      <c r="AJ211" s="14"/>
      <c r="AK211" s="14"/>
    </row>
    <row r="212" spans="10:37" ht="15">
      <c r="J212" s="14"/>
      <c r="K212" s="170"/>
      <c r="L212" s="22"/>
      <c r="M212" s="171"/>
      <c r="N212" s="64"/>
      <c r="O212" s="64"/>
      <c r="P212" s="64"/>
      <c r="Q212" s="64"/>
      <c r="R212" s="64"/>
      <c r="S212" s="64"/>
      <c r="T212" s="64"/>
      <c r="U212" s="48"/>
      <c r="V212" s="14"/>
      <c r="W212" s="48"/>
      <c r="X212" s="48"/>
      <c r="Y212" s="48"/>
      <c r="Z212" s="48"/>
      <c r="AA212" s="48"/>
      <c r="AB212" s="48"/>
      <c r="AC212" s="48"/>
      <c r="AD212" s="182"/>
      <c r="AE212" s="48"/>
      <c r="AF212" s="48"/>
      <c r="AG212" s="48"/>
      <c r="AH212" s="48"/>
      <c r="AI212" s="48"/>
      <c r="AJ212" s="14"/>
      <c r="AK212" s="14"/>
    </row>
    <row r="213" spans="10:37" ht="15">
      <c r="J213" s="48"/>
      <c r="K213" s="170"/>
      <c r="L213" s="22"/>
      <c r="M213" s="171"/>
      <c r="N213" s="14"/>
      <c r="O213" s="14"/>
      <c r="P213" s="14"/>
      <c r="Q213" s="14"/>
      <c r="R213" s="14"/>
      <c r="S213" s="14"/>
      <c r="T213" s="14"/>
      <c r="U213" s="14"/>
      <c r="V213" s="14"/>
      <c r="W213" s="48"/>
      <c r="X213" s="48"/>
      <c r="Y213" s="26"/>
      <c r="Z213" s="48"/>
      <c r="AA213" s="26"/>
      <c r="AB213" s="26"/>
      <c r="AC213" s="62"/>
      <c r="AD213" s="183"/>
      <c r="AE213" s="43"/>
      <c r="AF213" s="43"/>
      <c r="AG213" s="43"/>
      <c r="AH213" s="48"/>
      <c r="AI213" s="48"/>
      <c r="AJ213" s="14"/>
      <c r="AK213" s="14"/>
    </row>
    <row r="214" spans="10:37" ht="15">
      <c r="J214" s="48"/>
      <c r="K214" s="170"/>
      <c r="L214" s="22"/>
      <c r="M214" s="171"/>
      <c r="N214" s="177"/>
      <c r="O214" s="177"/>
      <c r="P214" s="14"/>
      <c r="Q214" s="14"/>
      <c r="R214" s="14"/>
      <c r="S214" s="14"/>
      <c r="T214" s="14"/>
      <c r="U214" s="14"/>
      <c r="V214" s="14"/>
      <c r="W214" s="14"/>
      <c r="X214" s="48"/>
      <c r="Y214" s="26"/>
      <c r="Z214" s="48"/>
      <c r="AA214" s="26"/>
      <c r="AB214" s="26"/>
      <c r="AC214" s="62"/>
      <c r="AD214" s="26"/>
      <c r="AE214" s="43"/>
      <c r="AF214" s="43"/>
      <c r="AG214" s="43"/>
      <c r="AH214" s="48"/>
      <c r="AI214" s="48"/>
      <c r="AJ214" s="14"/>
      <c r="AK214" s="14"/>
    </row>
    <row r="215" spans="10:37" ht="15"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48"/>
      <c r="Y215" s="26"/>
      <c r="Z215" s="48"/>
      <c r="AA215" s="26"/>
      <c r="AB215" s="26"/>
      <c r="AC215" s="62"/>
      <c r="AD215" s="183"/>
      <c r="AE215" s="43"/>
      <c r="AF215" s="43"/>
      <c r="AG215" s="43"/>
      <c r="AH215" s="48"/>
      <c r="AI215" s="48"/>
      <c r="AJ215" s="14"/>
      <c r="AK215" s="14"/>
    </row>
    <row r="216" spans="10:37" ht="15">
      <c r="J216" s="48"/>
      <c r="K216" s="48"/>
      <c r="L216" s="48"/>
      <c r="M216" s="48"/>
      <c r="N216" s="48"/>
      <c r="O216" s="48"/>
      <c r="P216" s="14"/>
      <c r="Q216" s="14"/>
      <c r="R216" s="14"/>
      <c r="S216" s="14"/>
      <c r="T216" s="14"/>
      <c r="U216" s="14"/>
      <c r="V216" s="14"/>
      <c r="X216" s="48"/>
      <c r="Y216" s="26"/>
      <c r="Z216" s="48"/>
      <c r="AA216" s="26"/>
      <c r="AB216" s="26"/>
      <c r="AC216" s="62"/>
      <c r="AD216" s="26"/>
      <c r="AE216" s="43"/>
      <c r="AF216" s="43"/>
      <c r="AG216" s="43"/>
      <c r="AH216" s="48"/>
      <c r="AI216" s="48"/>
      <c r="AJ216" s="14"/>
      <c r="AK216" s="14"/>
    </row>
    <row r="217" spans="10:37" ht="15"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X217" s="48"/>
      <c r="Y217" s="26"/>
      <c r="Z217" s="48"/>
      <c r="AA217" s="26"/>
      <c r="AB217" s="26"/>
      <c r="AC217" s="62"/>
      <c r="AD217" s="183"/>
      <c r="AE217" s="43"/>
      <c r="AF217" s="43"/>
      <c r="AG217" s="43"/>
      <c r="AH217" s="48"/>
      <c r="AI217" s="48"/>
      <c r="AJ217" s="14"/>
      <c r="AK217" s="14"/>
    </row>
    <row r="218" spans="10:37" ht="15"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X218" s="48"/>
      <c r="Y218" s="26"/>
      <c r="Z218" s="48"/>
      <c r="AA218" s="26"/>
      <c r="AB218" s="26"/>
      <c r="AC218" s="62"/>
      <c r="AD218" s="26"/>
      <c r="AE218" s="43"/>
      <c r="AF218" s="43"/>
      <c r="AG218" s="43"/>
      <c r="AH218" s="48"/>
      <c r="AI218" s="48"/>
      <c r="AJ218" s="14"/>
      <c r="AK218" s="14"/>
    </row>
    <row r="219" spans="10:37" ht="15"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X219" s="48"/>
      <c r="Y219" s="26"/>
      <c r="Z219" s="48"/>
      <c r="AA219" s="26"/>
      <c r="AB219" s="26"/>
      <c r="AC219" s="62"/>
      <c r="AD219" s="183"/>
      <c r="AE219" s="43"/>
      <c r="AF219" s="43"/>
      <c r="AG219" s="43"/>
      <c r="AH219" s="48"/>
      <c r="AI219" s="48"/>
      <c r="AJ219" s="14"/>
      <c r="AK219" s="14"/>
    </row>
    <row r="220" spans="10:37" ht="15"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X220" s="48"/>
      <c r="Y220" s="26"/>
      <c r="Z220" s="48"/>
      <c r="AA220" s="26"/>
      <c r="AB220" s="26"/>
      <c r="AC220" s="62"/>
      <c r="AD220" s="183"/>
      <c r="AE220" s="43"/>
      <c r="AF220" s="43"/>
      <c r="AG220" s="43"/>
      <c r="AH220" s="48"/>
      <c r="AI220" s="48"/>
      <c r="AJ220" s="14"/>
      <c r="AK220" s="14"/>
    </row>
    <row r="221" spans="10:37" ht="15"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X221" s="48"/>
      <c r="Y221" s="26"/>
      <c r="Z221" s="48"/>
      <c r="AA221" s="26"/>
      <c r="AB221" s="26"/>
      <c r="AC221" s="62"/>
      <c r="AD221" s="183"/>
      <c r="AE221" s="43"/>
      <c r="AF221" s="43"/>
      <c r="AG221" s="43"/>
      <c r="AH221" s="48"/>
      <c r="AI221" s="48"/>
      <c r="AJ221" s="14"/>
      <c r="AK221" s="14"/>
    </row>
    <row r="222" spans="10:37" ht="15"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X222" s="48"/>
      <c r="Y222" s="26"/>
      <c r="Z222" s="48"/>
      <c r="AA222" s="26"/>
      <c r="AB222" s="26"/>
      <c r="AC222" s="62"/>
      <c r="AD222" s="183"/>
      <c r="AE222" s="43"/>
      <c r="AF222" s="43"/>
      <c r="AG222" s="43"/>
      <c r="AH222" s="48"/>
      <c r="AI222" s="48"/>
      <c r="AJ222" s="14"/>
      <c r="AK222" s="14"/>
    </row>
    <row r="223" spans="10:37" ht="15"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X223" s="48"/>
      <c r="Y223" s="26"/>
      <c r="Z223" s="48"/>
      <c r="AA223" s="26"/>
      <c r="AB223" s="26"/>
      <c r="AC223" s="62"/>
      <c r="AD223" s="183"/>
      <c r="AE223" s="43"/>
      <c r="AF223" s="43"/>
      <c r="AG223" s="43"/>
      <c r="AH223" s="48"/>
      <c r="AI223" s="48"/>
      <c r="AJ223" s="14"/>
      <c r="AK223" s="14"/>
    </row>
    <row r="224" spans="10:37" ht="15"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X224" s="48"/>
      <c r="Y224" s="26"/>
      <c r="Z224" s="48"/>
      <c r="AA224" s="26"/>
      <c r="AB224" s="26"/>
      <c r="AC224" s="62"/>
      <c r="AD224" s="26"/>
      <c r="AE224" s="43"/>
      <c r="AF224" s="43"/>
      <c r="AG224" s="43"/>
      <c r="AH224" s="48"/>
      <c r="AI224" s="48"/>
      <c r="AJ224" s="14"/>
      <c r="AK224" s="14"/>
    </row>
    <row r="225" spans="10:37" ht="15"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X225" s="48"/>
      <c r="Y225" s="26"/>
      <c r="Z225" s="48"/>
      <c r="AA225" s="26"/>
      <c r="AB225" s="26"/>
      <c r="AC225" s="62"/>
      <c r="AD225" s="183"/>
      <c r="AE225" s="43"/>
      <c r="AF225" s="43"/>
      <c r="AG225" s="43"/>
      <c r="AH225" s="48"/>
      <c r="AI225" s="48"/>
      <c r="AJ225" s="14"/>
      <c r="AK225" s="14"/>
    </row>
    <row r="226" spans="10:37" ht="15"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X226" s="48"/>
      <c r="Y226" s="48"/>
      <c r="Z226" s="48"/>
      <c r="AA226" s="26"/>
      <c r="AB226" s="26"/>
      <c r="AC226" s="62"/>
      <c r="AD226" s="183"/>
      <c r="AE226" s="43"/>
      <c r="AF226" s="43"/>
      <c r="AG226" s="43"/>
      <c r="AH226" s="48"/>
      <c r="AI226" s="48"/>
      <c r="AJ226" s="14"/>
      <c r="AK226" s="14"/>
    </row>
    <row r="227" spans="10:37" ht="15"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X227" s="48"/>
      <c r="Y227" s="48"/>
      <c r="Z227" s="48"/>
      <c r="AA227" s="26"/>
      <c r="AB227" s="26"/>
      <c r="AC227" s="62"/>
      <c r="AD227" s="183"/>
      <c r="AE227" s="43"/>
      <c r="AF227" s="43"/>
      <c r="AG227" s="43"/>
      <c r="AH227" s="48"/>
      <c r="AI227" s="48"/>
      <c r="AJ227" s="14"/>
      <c r="AK227" s="14"/>
    </row>
    <row r="228" spans="10:37" ht="15">
      <c r="J228" s="48"/>
      <c r="K228" s="26"/>
      <c r="L228" s="26"/>
      <c r="M228" s="62"/>
      <c r="N228" s="63"/>
      <c r="O228" s="63"/>
      <c r="P228" s="48"/>
      <c r="Q228" s="48"/>
      <c r="R228" s="48"/>
      <c r="S228" s="48"/>
      <c r="T228" s="48"/>
      <c r="U228" s="48"/>
      <c r="V228" s="48"/>
      <c r="X228" s="48"/>
      <c r="Y228" s="48"/>
      <c r="Z228" s="184"/>
      <c r="AA228" s="62"/>
      <c r="AB228" s="62"/>
      <c r="AC228" s="62"/>
      <c r="AD228" s="183"/>
      <c r="AE228" s="43"/>
      <c r="AF228" s="43"/>
      <c r="AG228" s="43"/>
      <c r="AH228" s="48"/>
      <c r="AI228" s="48"/>
      <c r="AJ228" s="14"/>
      <c r="AK228" s="14"/>
    </row>
    <row r="229" spans="10:37" ht="15"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14"/>
      <c r="AK229" s="14"/>
    </row>
    <row r="230" spans="10:35" ht="15"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X230" s="48"/>
      <c r="Y230" s="188"/>
      <c r="Z230" s="189"/>
      <c r="AA230" s="48"/>
      <c r="AB230" s="48"/>
      <c r="AC230" s="48"/>
      <c r="AD230" s="48"/>
      <c r="AE230" s="48"/>
      <c r="AF230" s="48"/>
      <c r="AG230" s="48"/>
      <c r="AH230" s="48"/>
      <c r="AI230" s="48"/>
    </row>
    <row r="231" spans="10:35" ht="15"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X231" s="48"/>
      <c r="Y231" s="189"/>
      <c r="Z231" s="185"/>
      <c r="AA231" s="48"/>
      <c r="AB231" s="48"/>
      <c r="AC231" s="48"/>
      <c r="AD231" s="48"/>
      <c r="AE231" s="48"/>
      <c r="AF231" s="48"/>
      <c r="AG231" s="48"/>
      <c r="AH231" s="48"/>
      <c r="AI231" s="48"/>
    </row>
    <row r="232" spans="10:35" ht="15"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X232" s="48"/>
      <c r="Y232" s="189"/>
      <c r="Z232" s="185"/>
      <c r="AA232" s="48"/>
      <c r="AB232" s="48"/>
      <c r="AC232" s="48"/>
      <c r="AD232" s="48"/>
      <c r="AE232" s="48"/>
      <c r="AF232" s="48"/>
      <c r="AG232" s="48"/>
      <c r="AH232" s="48"/>
      <c r="AI232" s="48"/>
    </row>
    <row r="233" spans="10:35" ht="15"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X233" s="48"/>
      <c r="Y233" s="189"/>
      <c r="Z233" s="185"/>
      <c r="AA233" s="48"/>
      <c r="AB233" s="48"/>
      <c r="AC233" s="48"/>
      <c r="AD233" s="48"/>
      <c r="AE233" s="48"/>
      <c r="AF233" s="48"/>
      <c r="AG233" s="48"/>
      <c r="AH233" s="48"/>
      <c r="AI233" s="48"/>
    </row>
    <row r="234" spans="10:35" ht="15"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X234" s="48"/>
      <c r="Y234" s="189"/>
      <c r="Z234" s="185"/>
      <c r="AA234" s="48"/>
      <c r="AB234" s="48"/>
      <c r="AC234" s="48"/>
      <c r="AD234" s="48"/>
      <c r="AE234" s="48"/>
      <c r="AF234" s="48"/>
      <c r="AG234" s="48"/>
      <c r="AH234" s="48"/>
      <c r="AI234" s="48"/>
    </row>
    <row r="235" spans="10:35" ht="15"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X235" s="48"/>
      <c r="Y235" s="189"/>
      <c r="Z235" s="185"/>
      <c r="AA235" s="48"/>
      <c r="AB235" s="48"/>
      <c r="AC235" s="48"/>
      <c r="AD235" s="48"/>
      <c r="AE235" s="48"/>
      <c r="AF235" s="48"/>
      <c r="AG235" s="48"/>
      <c r="AH235" s="48"/>
      <c r="AI235" s="48"/>
    </row>
    <row r="236" spans="10:35" ht="15"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X236" s="48"/>
      <c r="Y236" s="189"/>
      <c r="Z236" s="185"/>
      <c r="AA236" s="48"/>
      <c r="AB236" s="48"/>
      <c r="AC236" s="48"/>
      <c r="AD236" s="48"/>
      <c r="AE236" s="48"/>
      <c r="AF236" s="48"/>
      <c r="AG236" s="48"/>
      <c r="AH236" s="48"/>
      <c r="AI236" s="48"/>
    </row>
    <row r="237" spans="10:35" ht="15"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X237" s="48"/>
      <c r="Y237" s="189"/>
      <c r="Z237" s="185"/>
      <c r="AA237" s="48"/>
      <c r="AB237" s="48"/>
      <c r="AC237" s="48"/>
      <c r="AD237" s="48"/>
      <c r="AE237" s="48"/>
      <c r="AF237" s="48"/>
      <c r="AG237" s="48"/>
      <c r="AH237" s="48"/>
      <c r="AI237" s="48"/>
    </row>
    <row r="238" spans="10:35" ht="15"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X238" s="48"/>
      <c r="Y238" s="189"/>
      <c r="Z238" s="190"/>
      <c r="AA238" s="48"/>
      <c r="AB238" s="48"/>
      <c r="AC238" s="48"/>
      <c r="AD238" s="48"/>
      <c r="AE238" s="48"/>
      <c r="AF238" s="48"/>
      <c r="AG238" s="48"/>
      <c r="AH238" s="48"/>
      <c r="AI238" s="48"/>
    </row>
    <row r="239" spans="24:35" ht="15">
      <c r="X239" s="48"/>
      <c r="Y239" s="189"/>
      <c r="Z239" s="185"/>
      <c r="AA239" s="191"/>
      <c r="AB239" s="191"/>
      <c r="AC239" s="191"/>
      <c r="AD239" s="191"/>
      <c r="AE239" s="191"/>
      <c r="AF239" s="191"/>
      <c r="AG239" s="191"/>
      <c r="AH239" s="48"/>
      <c r="AI239" s="48"/>
    </row>
    <row r="240" spans="24:35" ht="15">
      <c r="X240" s="48"/>
      <c r="Y240" s="189"/>
      <c r="Z240" s="185"/>
      <c r="AA240" s="48"/>
      <c r="AB240" s="48"/>
      <c r="AC240" s="48"/>
      <c r="AD240" s="48"/>
      <c r="AE240" s="48"/>
      <c r="AF240" s="48"/>
      <c r="AG240" s="48"/>
      <c r="AH240" s="48"/>
      <c r="AI240" s="48"/>
    </row>
    <row r="241" spans="24:35" ht="15">
      <c r="X241" s="48"/>
      <c r="Y241" s="189"/>
      <c r="Z241" s="185"/>
      <c r="AA241" s="48"/>
      <c r="AB241" s="48"/>
      <c r="AC241" s="48"/>
      <c r="AD241" s="48"/>
      <c r="AE241" s="48"/>
      <c r="AF241" s="48"/>
      <c r="AG241" s="48"/>
      <c r="AH241" s="48"/>
      <c r="AI241" s="48"/>
    </row>
    <row r="242" spans="24:35" ht="15">
      <c r="X242" s="48"/>
      <c r="Y242" s="189"/>
      <c r="Z242" s="185"/>
      <c r="AA242" s="48"/>
      <c r="AB242" s="48"/>
      <c r="AC242" s="48"/>
      <c r="AD242" s="48"/>
      <c r="AE242" s="48"/>
      <c r="AF242" s="48"/>
      <c r="AG242" s="48"/>
      <c r="AH242" s="48"/>
      <c r="AI242" s="48"/>
    </row>
    <row r="243" spans="24:35" ht="15"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</row>
    <row r="244" spans="24:35" ht="15"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</row>
    <row r="245" spans="24:35" ht="15"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</row>
    <row r="246" spans="24:35" ht="15"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</row>
    <row r="247" spans="24:35" ht="15"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</row>
    <row r="248" spans="24:35" ht="15"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</row>
    <row r="249" spans="24:35" ht="15"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</row>
    <row r="250" spans="24:35" ht="15"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</row>
    <row r="251" spans="24:35" ht="15"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</row>
    <row r="252" spans="24:35" ht="15"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</row>
  </sheetData>
  <sheetProtection/>
  <mergeCells count="11">
    <mergeCell ref="K35:AU35"/>
    <mergeCell ref="K69:AU69"/>
    <mergeCell ref="B5:H5"/>
    <mergeCell ref="B7:H7"/>
    <mergeCell ref="K7:AU7"/>
    <mergeCell ref="K5:AU5"/>
    <mergeCell ref="B35:H35"/>
    <mergeCell ref="B62:H62"/>
    <mergeCell ref="B65:H65"/>
    <mergeCell ref="B34:H34"/>
    <mergeCell ref="K34:AU34"/>
  </mergeCells>
  <printOptions/>
  <pageMargins left="0.2362204724409449" right="0.1968503937007874" top="0.2755905511811024" bottom="0.1968503937007874" header="0.31496062992125984" footer="0.1968503937007874"/>
  <pageSetup fitToHeight="2" fitToWidth="1" horizontalDpi="600" verticalDpi="600" orientation="portrait" paperSize="9" scale="21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2013-01-30T00:56:09Z</dcterms:created>
  <dcterms:modified xsi:type="dcterms:W3CDTF">2013-01-30T00:56:58Z</dcterms:modified>
  <cp:category/>
  <cp:version/>
  <cp:contentType/>
  <cp:contentStatus/>
</cp:coreProperties>
</file>