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085" yWindow="165" windowWidth="11115" windowHeight="12405" tabRatio="883"/>
  </bookViews>
  <sheets>
    <sheet name="Cover sheet" sheetId="10" r:id="rId1"/>
    <sheet name="RFR and DP" sheetId="6" r:id="rId2"/>
  </sheets>
  <definedNames>
    <definedName name="_xlnm.Print_Area" localSheetId="1">'RFR and DP'!#REF!</definedName>
  </definedNames>
  <calcPr calcId="145621"/>
</workbook>
</file>

<file path=xl/calcChain.xml><?xml version="1.0" encoding="utf-8"?>
<calcChain xmlns="http://schemas.openxmlformats.org/spreadsheetml/2006/main">
  <c r="AW74" i="6" l="1"/>
  <c r="AW73" i="6"/>
  <c r="AW72" i="6"/>
  <c r="J38" i="6"/>
  <c r="J37" i="6"/>
  <c r="J36" i="6"/>
  <c r="AW36" i="6" l="1"/>
  <c r="AW38" i="6"/>
  <c r="AW37" i="6"/>
  <c r="J42" i="6"/>
  <c r="J45" i="6"/>
  <c r="J61" i="6"/>
  <c r="J49" i="6"/>
  <c r="J53" i="6"/>
  <c r="J41" i="6"/>
  <c r="J57" i="6"/>
  <c r="J60" i="6"/>
  <c r="J56" i="6"/>
  <c r="J52" i="6"/>
  <c r="J48" i="6"/>
  <c r="J44" i="6"/>
  <c r="J40" i="6"/>
  <c r="J59" i="6"/>
  <c r="J55" i="6"/>
  <c r="J51" i="6"/>
  <c r="J47" i="6"/>
  <c r="J43" i="6"/>
  <c r="J39" i="6"/>
  <c r="J58" i="6"/>
  <c r="J54" i="6"/>
  <c r="J50" i="6"/>
  <c r="J46" i="6"/>
  <c r="AW41" i="6" l="1"/>
  <c r="AW45" i="6"/>
  <c r="AW49" i="6"/>
  <c r="AW53" i="6"/>
  <c r="AW57" i="6"/>
  <c r="AW61" i="6"/>
  <c r="AW42" i="6"/>
  <c r="AW46" i="6"/>
  <c r="AW50" i="6"/>
  <c r="AW54" i="6"/>
  <c r="AW58" i="6"/>
  <c r="AW39" i="6"/>
  <c r="AW43" i="6"/>
  <c r="AW47" i="6"/>
  <c r="AW51" i="6"/>
  <c r="AW55" i="6"/>
  <c r="AW59" i="6"/>
  <c r="AW40" i="6"/>
  <c r="AW44" i="6"/>
  <c r="AW48" i="6"/>
  <c r="AW52" i="6"/>
  <c r="AW56" i="6"/>
  <c r="AW60" i="6"/>
  <c r="J64" i="6"/>
  <c r="BN73" i="6" l="1"/>
  <c r="BL73" i="6"/>
  <c r="BK73" i="6"/>
  <c r="BJ73" i="6"/>
  <c r="BH73" i="6"/>
  <c r="BG73" i="6"/>
  <c r="BF37" i="6"/>
  <c r="BD37" i="6"/>
  <c r="BC73" i="6"/>
  <c r="BB73" i="6"/>
  <c r="AZ73" i="6"/>
  <c r="AY73" i="6"/>
  <c r="AX73" i="6"/>
  <c r="AU73" i="6"/>
  <c r="AT37" i="6"/>
  <c r="AS73" i="6"/>
  <c r="AQ37" i="6"/>
  <c r="AP73" i="6"/>
  <c r="AO37" i="6"/>
  <c r="AM37" i="6"/>
  <c r="AL37" i="6"/>
  <c r="AK73" i="6"/>
  <c r="AI73" i="6"/>
  <c r="AH37" i="6"/>
  <c r="AG37" i="6"/>
  <c r="AE73" i="6"/>
  <c r="AD37" i="6"/>
  <c r="AC37" i="6"/>
  <c r="AA37" i="6"/>
  <c r="Z73" i="6"/>
  <c r="Y37" i="6"/>
  <c r="W37" i="6"/>
  <c r="V37" i="6"/>
  <c r="U73" i="6"/>
  <c r="S73" i="6"/>
  <c r="R37" i="6"/>
  <c r="Q37" i="6"/>
  <c r="O73" i="6"/>
  <c r="N37" i="6"/>
  <c r="M73" i="6"/>
  <c r="M8" i="6"/>
  <c r="M37" i="6" s="1"/>
  <c r="A37" i="6"/>
  <c r="I37" i="6"/>
  <c r="H37" i="6"/>
  <c r="G37" i="6"/>
  <c r="F37" i="6"/>
  <c r="E37" i="6"/>
  <c r="D37" i="6"/>
  <c r="C37" i="6"/>
  <c r="B37" i="6"/>
  <c r="B39" i="6" s="1"/>
  <c r="C41" i="6" l="1"/>
  <c r="AP37" i="6"/>
  <c r="AP58" i="6" s="1"/>
  <c r="BF73" i="6"/>
  <c r="BG37" i="6"/>
  <c r="BG57" i="6" s="1"/>
  <c r="AD73" i="6"/>
  <c r="BC37" i="6"/>
  <c r="BC57" i="6" s="1"/>
  <c r="AT73" i="6"/>
  <c r="R73" i="6"/>
  <c r="AY37" i="6"/>
  <c r="AY57" i="6" s="1"/>
  <c r="Z37" i="6"/>
  <c r="Z58" i="6" s="1"/>
  <c r="AO73" i="6"/>
  <c r="N73" i="6"/>
  <c r="BK37" i="6"/>
  <c r="BK57" i="6" s="1"/>
  <c r="AH73" i="6"/>
  <c r="BD57" i="6"/>
  <c r="BD58" i="6"/>
  <c r="W57" i="6"/>
  <c r="W58" i="6"/>
  <c r="AA58" i="6"/>
  <c r="AA57" i="6"/>
  <c r="AM57" i="6"/>
  <c r="AM58" i="6"/>
  <c r="AQ58" i="6"/>
  <c r="AQ57" i="6"/>
  <c r="BK58" i="6"/>
  <c r="BC58" i="6"/>
  <c r="AT58" i="6"/>
  <c r="AT57" i="6"/>
  <c r="AE37" i="6"/>
  <c r="S37" i="6"/>
  <c r="I39" i="6"/>
  <c r="BH37" i="6"/>
  <c r="AZ37" i="6"/>
  <c r="AP57" i="6"/>
  <c r="AD58" i="6"/>
  <c r="AD57" i="6"/>
  <c r="O37" i="6"/>
  <c r="BD73" i="6"/>
  <c r="Q57" i="6"/>
  <c r="Q58" i="6"/>
  <c r="Y57" i="6"/>
  <c r="Y58" i="6"/>
  <c r="AC57" i="6"/>
  <c r="AC58" i="6"/>
  <c r="AG57" i="6"/>
  <c r="AG58" i="6"/>
  <c r="AO57" i="6"/>
  <c r="AO58" i="6"/>
  <c r="BF57" i="6"/>
  <c r="BF58" i="6"/>
  <c r="AK37" i="6"/>
  <c r="N58" i="6"/>
  <c r="N57" i="6"/>
  <c r="AM73" i="6"/>
  <c r="Y73" i="6"/>
  <c r="R57" i="6"/>
  <c r="R58" i="6"/>
  <c r="V58" i="6"/>
  <c r="V57" i="6"/>
  <c r="AH57" i="6"/>
  <c r="AH58" i="6"/>
  <c r="AL58" i="6"/>
  <c r="AL57" i="6"/>
  <c r="BL37" i="6"/>
  <c r="AU37" i="6"/>
  <c r="AI37" i="6"/>
  <c r="U37" i="6"/>
  <c r="W73" i="6"/>
  <c r="H58" i="6"/>
  <c r="H41" i="6"/>
  <c r="H40" i="6"/>
  <c r="P73" i="6"/>
  <c r="P37" i="6"/>
  <c r="T73" i="6"/>
  <c r="T37" i="6"/>
  <c r="X73" i="6"/>
  <c r="X37" i="6"/>
  <c r="AB73" i="6"/>
  <c r="AB37" i="6"/>
  <c r="AF73" i="6"/>
  <c r="AF37" i="6"/>
  <c r="AJ73" i="6"/>
  <c r="AJ37" i="6"/>
  <c r="AN73" i="6"/>
  <c r="AN37" i="6"/>
  <c r="AR73" i="6"/>
  <c r="AR37" i="6"/>
  <c r="AV73" i="6"/>
  <c r="AV37" i="6"/>
  <c r="BA73" i="6"/>
  <c r="BA37" i="6"/>
  <c r="BE73" i="6"/>
  <c r="BE37" i="6"/>
  <c r="BI73" i="6"/>
  <c r="BI37" i="6"/>
  <c r="BM73" i="6"/>
  <c r="BM37" i="6"/>
  <c r="AC73" i="6"/>
  <c r="BN37" i="6"/>
  <c r="BJ37" i="6"/>
  <c r="BB37" i="6"/>
  <c r="AX37" i="6"/>
  <c r="AS37" i="6"/>
  <c r="AQ73" i="6"/>
  <c r="AL73" i="6"/>
  <c r="AG73" i="6"/>
  <c r="AA73" i="6"/>
  <c r="V73" i="6"/>
  <c r="Q73" i="6"/>
  <c r="B40" i="6"/>
  <c r="D41" i="6"/>
  <c r="D40" i="6"/>
  <c r="H39" i="6"/>
  <c r="D39" i="6"/>
  <c r="B41" i="6"/>
  <c r="G41" i="6"/>
  <c r="G40" i="6"/>
  <c r="G39" i="6"/>
  <c r="C39" i="6"/>
  <c r="C40" i="6"/>
  <c r="F41" i="6"/>
  <c r="F40" i="6"/>
  <c r="F39" i="6"/>
  <c r="I41" i="6"/>
  <c r="E41" i="6"/>
  <c r="I40" i="6"/>
  <c r="E40" i="6"/>
  <c r="E39" i="6"/>
  <c r="BN38" i="6"/>
  <c r="BN36" i="6"/>
  <c r="BM74" i="6"/>
  <c r="BM72" i="6"/>
  <c r="BL38" i="6"/>
  <c r="BL36" i="6"/>
  <c r="BK74" i="6"/>
  <c r="BK72" i="6"/>
  <c r="BJ38" i="6"/>
  <c r="BJ36" i="6"/>
  <c r="BI74" i="6"/>
  <c r="BI72" i="6"/>
  <c r="BH38" i="6"/>
  <c r="BH36" i="6"/>
  <c r="BG74" i="6"/>
  <c r="BG72" i="6"/>
  <c r="BF38" i="6"/>
  <c r="BF36" i="6"/>
  <c r="BE74" i="6"/>
  <c r="BE72" i="6"/>
  <c r="BD38" i="6"/>
  <c r="BD36" i="6"/>
  <c r="BC38" i="6"/>
  <c r="BC72" i="6"/>
  <c r="BB38" i="6"/>
  <c r="BB36" i="6"/>
  <c r="BA74" i="6"/>
  <c r="BA36" i="6"/>
  <c r="AZ38" i="6"/>
  <c r="AZ36" i="6"/>
  <c r="AY74" i="6"/>
  <c r="AY72" i="6"/>
  <c r="AX38" i="6"/>
  <c r="AX36" i="6"/>
  <c r="AV74" i="6"/>
  <c r="AV36" i="6"/>
  <c r="AU38" i="6"/>
  <c r="AU36" i="6"/>
  <c r="AT74" i="6"/>
  <c r="AT72" i="6"/>
  <c r="AS38" i="6"/>
  <c r="AS36" i="6"/>
  <c r="AR74" i="6"/>
  <c r="AR36" i="6"/>
  <c r="AQ38" i="6"/>
  <c r="AQ36" i="6"/>
  <c r="AP74" i="6"/>
  <c r="AP72" i="6"/>
  <c r="AO38" i="6"/>
  <c r="AO36" i="6"/>
  <c r="AN74" i="6"/>
  <c r="AN36" i="6"/>
  <c r="AM38" i="6"/>
  <c r="AM36" i="6"/>
  <c r="AL38" i="6"/>
  <c r="AL72" i="6"/>
  <c r="AK38" i="6"/>
  <c r="AK36" i="6"/>
  <c r="AJ74" i="6"/>
  <c r="AJ36" i="6"/>
  <c r="AI38" i="6"/>
  <c r="AI36" i="6"/>
  <c r="AH38" i="6"/>
  <c r="AH72" i="6"/>
  <c r="AG38" i="6"/>
  <c r="AG36" i="6"/>
  <c r="AF74" i="6"/>
  <c r="AF36" i="6"/>
  <c r="AE38" i="6"/>
  <c r="AE36" i="6"/>
  <c r="AD38" i="6"/>
  <c r="AD72" i="6"/>
  <c r="AC38" i="6"/>
  <c r="AC36" i="6"/>
  <c r="AB74" i="6"/>
  <c r="AB36" i="6"/>
  <c r="AA38" i="6"/>
  <c r="AA36" i="6"/>
  <c r="Z38" i="6"/>
  <c r="Z72" i="6"/>
  <c r="Y38" i="6"/>
  <c r="Y36" i="6"/>
  <c r="X74" i="6"/>
  <c r="X36" i="6"/>
  <c r="W38" i="6"/>
  <c r="W36" i="6"/>
  <c r="V38" i="6"/>
  <c r="V72" i="6"/>
  <c r="U38" i="6"/>
  <c r="U36" i="6"/>
  <c r="T74" i="6"/>
  <c r="T36" i="6"/>
  <c r="S38" i="6"/>
  <c r="S36" i="6"/>
  <c r="R38" i="6"/>
  <c r="R72" i="6"/>
  <c r="Q38" i="6"/>
  <c r="Q36" i="6"/>
  <c r="P74" i="6"/>
  <c r="P36" i="6"/>
  <c r="O38" i="6"/>
  <c r="O36" i="6"/>
  <c r="N38" i="6"/>
  <c r="BG58" i="6" l="1"/>
  <c r="Z57" i="6"/>
  <c r="AY58" i="6"/>
  <c r="AX57" i="6"/>
  <c r="AX58" i="6"/>
  <c r="AU58" i="6"/>
  <c r="AU57" i="6"/>
  <c r="AK57" i="6"/>
  <c r="AK58" i="6"/>
  <c r="BH58" i="6"/>
  <c r="BH57" i="6"/>
  <c r="BB57" i="6"/>
  <c r="BB58" i="6"/>
  <c r="BI57" i="6"/>
  <c r="BI58" i="6"/>
  <c r="BA58" i="6"/>
  <c r="BA57" i="6"/>
  <c r="AR57" i="6"/>
  <c r="AR93" i="6" s="1"/>
  <c r="AR58" i="6"/>
  <c r="AR94" i="6" s="1"/>
  <c r="AJ58" i="6"/>
  <c r="AJ57" i="6"/>
  <c r="AB57" i="6"/>
  <c r="AB58" i="6"/>
  <c r="T58" i="6"/>
  <c r="T57" i="6"/>
  <c r="BL58" i="6"/>
  <c r="BL57" i="6"/>
  <c r="BJ57" i="6"/>
  <c r="BJ58" i="6"/>
  <c r="U57" i="6"/>
  <c r="U58" i="6"/>
  <c r="O58" i="6"/>
  <c r="O57" i="6"/>
  <c r="S58" i="6"/>
  <c r="S57" i="6"/>
  <c r="AS57" i="6"/>
  <c r="AS93" i="6" s="1"/>
  <c r="AS58" i="6"/>
  <c r="AS94" i="6" s="1"/>
  <c r="BN57" i="6"/>
  <c r="BN93" i="6" s="1"/>
  <c r="BN58" i="6"/>
  <c r="BN94" i="6" s="1"/>
  <c r="BM58" i="6"/>
  <c r="BM57" i="6"/>
  <c r="BE58" i="6"/>
  <c r="BE57" i="6"/>
  <c r="AV58" i="6"/>
  <c r="AV94" i="6" s="1"/>
  <c r="AV57" i="6"/>
  <c r="AV93" i="6" s="1"/>
  <c r="AN58" i="6"/>
  <c r="AN57" i="6"/>
  <c r="AF58" i="6"/>
  <c r="AF57" i="6"/>
  <c r="X58" i="6"/>
  <c r="X57" i="6"/>
  <c r="P58" i="6"/>
  <c r="P57" i="6"/>
  <c r="AI58" i="6"/>
  <c r="AI57" i="6"/>
  <c r="AZ58" i="6"/>
  <c r="AZ57" i="6"/>
  <c r="AE58" i="6"/>
  <c r="AE57" i="6"/>
  <c r="BK38" i="6"/>
  <c r="AP38" i="6"/>
  <c r="BM36" i="6"/>
  <c r="BC74" i="6"/>
  <c r="BG38" i="6"/>
  <c r="BI36" i="6"/>
  <c r="AY38" i="6"/>
  <c r="BE36" i="6"/>
  <c r="AT38" i="6"/>
  <c r="BM38" i="6"/>
  <c r="BI38" i="6"/>
  <c r="BE38" i="6"/>
  <c r="BA38" i="6"/>
  <c r="AV38" i="6"/>
  <c r="AR38" i="6"/>
  <c r="AN38" i="6"/>
  <c r="AJ38" i="6"/>
  <c r="AF38" i="6"/>
  <c r="AB38" i="6"/>
  <c r="X38" i="6"/>
  <c r="T38" i="6"/>
  <c r="P38" i="6"/>
  <c r="BK36" i="6"/>
  <c r="BG36" i="6"/>
  <c r="BC36" i="6"/>
  <c r="AY36" i="6"/>
  <c r="AT36" i="6"/>
  <c r="AP36" i="6"/>
  <c r="AL36" i="6"/>
  <c r="AH36" i="6"/>
  <c r="AD36" i="6"/>
  <c r="Z36" i="6"/>
  <c r="V36" i="6"/>
  <c r="R36" i="6"/>
  <c r="N74" i="6"/>
  <c r="BL74" i="6"/>
  <c r="BH74" i="6"/>
  <c r="BD74" i="6"/>
  <c r="AZ74" i="6"/>
  <c r="AU74" i="6"/>
  <c r="AQ74" i="6"/>
  <c r="AM74" i="6"/>
  <c r="AI74" i="6"/>
  <c r="AE74" i="6"/>
  <c r="AA74" i="6"/>
  <c r="W74" i="6"/>
  <c r="S74" i="6"/>
  <c r="O74" i="6"/>
  <c r="BN72" i="6"/>
  <c r="BJ72" i="6"/>
  <c r="BF72" i="6"/>
  <c r="BB72" i="6"/>
  <c r="AX72" i="6"/>
  <c r="AS72" i="6"/>
  <c r="AO72" i="6"/>
  <c r="AK72" i="6"/>
  <c r="AG72" i="6"/>
  <c r="AC72" i="6"/>
  <c r="Y72" i="6"/>
  <c r="U72" i="6"/>
  <c r="Q72" i="6"/>
  <c r="AL74" i="6"/>
  <c r="AH74" i="6"/>
  <c r="AD74" i="6"/>
  <c r="Z74" i="6"/>
  <c r="V74" i="6"/>
  <c r="R74" i="6"/>
  <c r="BA72" i="6"/>
  <c r="AV72" i="6"/>
  <c r="AR72" i="6"/>
  <c r="AN72" i="6"/>
  <c r="AJ72" i="6"/>
  <c r="AF72" i="6"/>
  <c r="AB72" i="6"/>
  <c r="X72" i="6"/>
  <c r="T72" i="6"/>
  <c r="P72" i="6"/>
  <c r="BN74" i="6"/>
  <c r="BJ74" i="6"/>
  <c r="BF74" i="6"/>
  <c r="BB74" i="6"/>
  <c r="AX74" i="6"/>
  <c r="AS74" i="6"/>
  <c r="AO74" i="6"/>
  <c r="AK74" i="6"/>
  <c r="AG74" i="6"/>
  <c r="AC74" i="6"/>
  <c r="Y74" i="6"/>
  <c r="U74" i="6"/>
  <c r="Q74" i="6"/>
  <c r="BL72" i="6"/>
  <c r="BH72" i="6"/>
  <c r="BD72" i="6"/>
  <c r="AZ72" i="6"/>
  <c r="AU72" i="6"/>
  <c r="AQ72" i="6"/>
  <c r="AM72" i="6"/>
  <c r="AI72" i="6"/>
  <c r="AE72" i="6"/>
  <c r="AA72" i="6"/>
  <c r="W72" i="6"/>
  <c r="S72" i="6"/>
  <c r="O72" i="6"/>
  <c r="M74" i="6"/>
  <c r="M72" i="6"/>
  <c r="A38" i="6"/>
  <c r="A36" i="6"/>
  <c r="M9" i="6"/>
  <c r="M38" i="6" s="1"/>
  <c r="M7" i="6"/>
  <c r="M36" i="6" s="1"/>
  <c r="I38" i="6"/>
  <c r="I36" i="6"/>
  <c r="H38" i="6"/>
  <c r="H36" i="6"/>
  <c r="G38" i="6"/>
  <c r="G36" i="6"/>
  <c r="F38" i="6"/>
  <c r="F36" i="6"/>
  <c r="E38" i="6"/>
  <c r="E36" i="6"/>
  <c r="D38" i="6"/>
  <c r="D36" i="6"/>
  <c r="C38" i="6"/>
  <c r="C36" i="6"/>
  <c r="B38" i="6"/>
  <c r="B36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M96" i="6"/>
  <c r="M97" i="6"/>
  <c r="N72" i="6" l="1"/>
  <c r="N36" i="6"/>
  <c r="I61" i="6"/>
  <c r="G61" i="6"/>
  <c r="F61" i="6"/>
  <c r="E61" i="6"/>
  <c r="D61" i="6"/>
  <c r="C61" i="6"/>
  <c r="I60" i="6"/>
  <c r="H61" i="6"/>
  <c r="G60" i="6"/>
  <c r="F60" i="6"/>
  <c r="E60" i="6"/>
  <c r="D60" i="6"/>
  <c r="C60" i="6"/>
  <c r="BN61" i="6"/>
  <c r="BM61" i="6"/>
  <c r="BL61" i="6"/>
  <c r="BK61" i="6"/>
  <c r="BJ61" i="6"/>
  <c r="BI61" i="6"/>
  <c r="BH61" i="6"/>
  <c r="BG61" i="6"/>
  <c r="BF61" i="6"/>
  <c r="BD61" i="6"/>
  <c r="BB61" i="6"/>
  <c r="BA61" i="6"/>
  <c r="AZ61" i="6"/>
  <c r="AY61" i="6"/>
  <c r="AX61" i="6"/>
  <c r="AV61" i="6"/>
  <c r="AU61" i="6"/>
  <c r="AT61" i="6"/>
  <c r="AS61" i="6"/>
  <c r="AR61" i="6"/>
  <c r="AQ61" i="6"/>
  <c r="AP61" i="6"/>
  <c r="AO61" i="6"/>
  <c r="AN61" i="6"/>
  <c r="AM61" i="6"/>
  <c r="AL61" i="6"/>
  <c r="AK61" i="6"/>
  <c r="AJ61" i="6"/>
  <c r="AI61" i="6"/>
  <c r="AG61" i="6"/>
  <c r="AF61" i="6"/>
  <c r="AC61" i="6"/>
  <c r="AB61" i="6"/>
  <c r="AA61" i="6"/>
  <c r="Z61" i="6"/>
  <c r="X61" i="6"/>
  <c r="W61" i="6"/>
  <c r="V61" i="6"/>
  <c r="U61" i="6"/>
  <c r="T61" i="6"/>
  <c r="S61" i="6"/>
  <c r="R61" i="6"/>
  <c r="Q61" i="6"/>
  <c r="P61" i="6"/>
  <c r="O61" i="6"/>
  <c r="N61" i="6"/>
  <c r="I59" i="6"/>
  <c r="H60" i="6"/>
  <c r="G59" i="6"/>
  <c r="F59" i="6"/>
  <c r="E59" i="6"/>
  <c r="D59" i="6"/>
  <c r="C59" i="6"/>
  <c r="M30" i="6"/>
  <c r="BN60" i="6"/>
  <c r="BM60" i="6"/>
  <c r="BL60" i="6"/>
  <c r="BK60" i="6"/>
  <c r="BJ60" i="6"/>
  <c r="BI60" i="6"/>
  <c r="BH60" i="6"/>
  <c r="BG60" i="6"/>
  <c r="BF60" i="6"/>
  <c r="BD60" i="6"/>
  <c r="BB60" i="6"/>
  <c r="BA60" i="6"/>
  <c r="AZ60" i="6"/>
  <c r="AY60" i="6"/>
  <c r="AX60" i="6"/>
  <c r="AV60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G60" i="6"/>
  <c r="AF60" i="6"/>
  <c r="AC60" i="6"/>
  <c r="AB60" i="6"/>
  <c r="AA60" i="6"/>
  <c r="Z60" i="6"/>
  <c r="X60" i="6"/>
  <c r="W60" i="6"/>
  <c r="V60" i="6"/>
  <c r="U60" i="6"/>
  <c r="T60" i="6"/>
  <c r="S60" i="6"/>
  <c r="R60" i="6"/>
  <c r="Q60" i="6"/>
  <c r="P60" i="6"/>
  <c r="O60" i="6"/>
  <c r="N60" i="6"/>
  <c r="I58" i="6"/>
  <c r="H59" i="6"/>
  <c r="G58" i="6"/>
  <c r="F58" i="6"/>
  <c r="E58" i="6"/>
  <c r="D58" i="6"/>
  <c r="C58" i="6"/>
  <c r="M29" i="6"/>
  <c r="BN59" i="6"/>
  <c r="BM59" i="6"/>
  <c r="BL59" i="6"/>
  <c r="BK59" i="6"/>
  <c r="BJ59" i="6"/>
  <c r="BI59" i="6"/>
  <c r="BH59" i="6"/>
  <c r="BG59" i="6"/>
  <c r="BF59" i="6"/>
  <c r="BD59" i="6"/>
  <c r="BB59" i="6"/>
  <c r="BA59" i="6"/>
  <c r="AZ59" i="6"/>
  <c r="AY59" i="6"/>
  <c r="AX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G59" i="6"/>
  <c r="AF59" i="6"/>
  <c r="AC59" i="6"/>
  <c r="AB59" i="6"/>
  <c r="AA59" i="6"/>
  <c r="Z59" i="6"/>
  <c r="X59" i="6"/>
  <c r="W59" i="6"/>
  <c r="V59" i="6"/>
  <c r="U59" i="6"/>
  <c r="T59" i="6"/>
  <c r="S59" i="6"/>
  <c r="R59" i="6"/>
  <c r="Q59" i="6"/>
  <c r="P59" i="6"/>
  <c r="O59" i="6"/>
  <c r="N59" i="6"/>
  <c r="I57" i="6"/>
  <c r="H57" i="6"/>
  <c r="G57" i="6"/>
  <c r="F57" i="6"/>
  <c r="E57" i="6"/>
  <c r="D57" i="6"/>
  <c r="C57" i="6"/>
  <c r="M28" i="6"/>
  <c r="BN56" i="6"/>
  <c r="BM56" i="6"/>
  <c r="BL56" i="6"/>
  <c r="BK56" i="6"/>
  <c r="BJ56" i="6"/>
  <c r="BI56" i="6"/>
  <c r="BH56" i="6"/>
  <c r="BG56" i="6"/>
  <c r="BF56" i="6"/>
  <c r="BD56" i="6"/>
  <c r="BB56" i="6"/>
  <c r="BA56" i="6"/>
  <c r="AZ56" i="6"/>
  <c r="AY56" i="6"/>
  <c r="AX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G56" i="6"/>
  <c r="AF56" i="6"/>
  <c r="AC56" i="6"/>
  <c r="AB56" i="6"/>
  <c r="AA56" i="6"/>
  <c r="Z56" i="6"/>
  <c r="X56" i="6"/>
  <c r="W56" i="6"/>
  <c r="V56" i="6"/>
  <c r="U56" i="6"/>
  <c r="T56" i="6"/>
  <c r="S56" i="6"/>
  <c r="R56" i="6"/>
  <c r="Q56" i="6"/>
  <c r="P56" i="6"/>
  <c r="O56" i="6"/>
  <c r="N56" i="6"/>
  <c r="I56" i="6"/>
  <c r="H56" i="6"/>
  <c r="G56" i="6"/>
  <c r="F56" i="6"/>
  <c r="E56" i="6"/>
  <c r="D56" i="6"/>
  <c r="C56" i="6"/>
  <c r="M27" i="6"/>
  <c r="BN55" i="6"/>
  <c r="BM55" i="6"/>
  <c r="BL55" i="6"/>
  <c r="BK55" i="6"/>
  <c r="BJ55" i="6"/>
  <c r="BI55" i="6"/>
  <c r="BH55" i="6"/>
  <c r="BG55" i="6"/>
  <c r="BF55" i="6"/>
  <c r="BD55" i="6"/>
  <c r="BB55" i="6"/>
  <c r="BA55" i="6"/>
  <c r="AZ55" i="6"/>
  <c r="AY55" i="6"/>
  <c r="AX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G55" i="6"/>
  <c r="AF55" i="6"/>
  <c r="AC55" i="6"/>
  <c r="AB55" i="6"/>
  <c r="AA55" i="6"/>
  <c r="Z55" i="6"/>
  <c r="X55" i="6"/>
  <c r="W55" i="6"/>
  <c r="V55" i="6"/>
  <c r="U55" i="6"/>
  <c r="T55" i="6"/>
  <c r="S55" i="6"/>
  <c r="R55" i="6"/>
  <c r="Q55" i="6"/>
  <c r="P55" i="6"/>
  <c r="O55" i="6"/>
  <c r="N55" i="6"/>
  <c r="I55" i="6"/>
  <c r="H55" i="6"/>
  <c r="G55" i="6"/>
  <c r="F55" i="6"/>
  <c r="E55" i="6"/>
  <c r="D55" i="6"/>
  <c r="C55" i="6"/>
  <c r="M26" i="6"/>
  <c r="BN54" i="6"/>
  <c r="BM54" i="6"/>
  <c r="BL54" i="6"/>
  <c r="BK54" i="6"/>
  <c r="BJ54" i="6"/>
  <c r="BI54" i="6"/>
  <c r="BH54" i="6"/>
  <c r="BG54" i="6"/>
  <c r="BF54" i="6"/>
  <c r="BD54" i="6"/>
  <c r="BB54" i="6"/>
  <c r="BA54" i="6"/>
  <c r="AZ54" i="6"/>
  <c r="AY54" i="6"/>
  <c r="AX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G54" i="6"/>
  <c r="AF54" i="6"/>
  <c r="AC54" i="6"/>
  <c r="AB54" i="6"/>
  <c r="AA54" i="6"/>
  <c r="Z54" i="6"/>
  <c r="X54" i="6"/>
  <c r="W54" i="6"/>
  <c r="V54" i="6"/>
  <c r="U54" i="6"/>
  <c r="T54" i="6"/>
  <c r="S54" i="6"/>
  <c r="R54" i="6"/>
  <c r="Q54" i="6"/>
  <c r="P54" i="6"/>
  <c r="O54" i="6"/>
  <c r="N54" i="6"/>
  <c r="I54" i="6"/>
  <c r="H54" i="6"/>
  <c r="G54" i="6"/>
  <c r="F54" i="6"/>
  <c r="E54" i="6"/>
  <c r="D54" i="6"/>
  <c r="C54" i="6"/>
  <c r="M25" i="6"/>
  <c r="BN53" i="6"/>
  <c r="BM53" i="6"/>
  <c r="BL53" i="6"/>
  <c r="BK53" i="6"/>
  <c r="BJ53" i="6"/>
  <c r="BI53" i="6"/>
  <c r="BH53" i="6"/>
  <c r="BG53" i="6"/>
  <c r="BF53" i="6"/>
  <c r="BD53" i="6"/>
  <c r="BC53" i="6"/>
  <c r="BB53" i="6"/>
  <c r="BA53" i="6"/>
  <c r="AZ53" i="6"/>
  <c r="AY53" i="6"/>
  <c r="AX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G53" i="6"/>
  <c r="AF53" i="6"/>
  <c r="AC53" i="6"/>
  <c r="AB53" i="6"/>
  <c r="AA53" i="6"/>
  <c r="Z53" i="6"/>
  <c r="X53" i="6"/>
  <c r="W53" i="6"/>
  <c r="V53" i="6"/>
  <c r="U53" i="6"/>
  <c r="T53" i="6"/>
  <c r="S53" i="6"/>
  <c r="R53" i="6"/>
  <c r="Q53" i="6"/>
  <c r="P53" i="6"/>
  <c r="O53" i="6"/>
  <c r="N53" i="6"/>
  <c r="I53" i="6"/>
  <c r="H53" i="6"/>
  <c r="G53" i="6"/>
  <c r="F53" i="6"/>
  <c r="E53" i="6"/>
  <c r="D53" i="6"/>
  <c r="C53" i="6"/>
  <c r="M24" i="6"/>
  <c r="BN52" i="6"/>
  <c r="BM52" i="6"/>
  <c r="BL52" i="6"/>
  <c r="BK52" i="6"/>
  <c r="BJ52" i="6"/>
  <c r="BI52" i="6"/>
  <c r="BH52" i="6"/>
  <c r="BG52" i="6"/>
  <c r="BF52" i="6"/>
  <c r="BD52" i="6"/>
  <c r="BC52" i="6"/>
  <c r="BB52" i="6"/>
  <c r="BA52" i="6"/>
  <c r="AZ52" i="6"/>
  <c r="AY52" i="6"/>
  <c r="AX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G52" i="6"/>
  <c r="AF52" i="6"/>
  <c r="AC52" i="6"/>
  <c r="AB52" i="6"/>
  <c r="AA52" i="6"/>
  <c r="Z52" i="6"/>
  <c r="X52" i="6"/>
  <c r="W52" i="6"/>
  <c r="V52" i="6"/>
  <c r="U52" i="6"/>
  <c r="T52" i="6"/>
  <c r="S52" i="6"/>
  <c r="R52" i="6"/>
  <c r="Q52" i="6"/>
  <c r="P52" i="6"/>
  <c r="O52" i="6"/>
  <c r="N52" i="6"/>
  <c r="I52" i="6"/>
  <c r="H52" i="6"/>
  <c r="G52" i="6"/>
  <c r="F52" i="6"/>
  <c r="E52" i="6"/>
  <c r="D52" i="6"/>
  <c r="C52" i="6"/>
  <c r="M23" i="6"/>
  <c r="BN51" i="6"/>
  <c r="BM51" i="6"/>
  <c r="BL51" i="6"/>
  <c r="BK51" i="6"/>
  <c r="BJ51" i="6"/>
  <c r="BI51" i="6"/>
  <c r="BH51" i="6"/>
  <c r="BG51" i="6"/>
  <c r="BF51" i="6"/>
  <c r="BD51" i="6"/>
  <c r="BC51" i="6"/>
  <c r="BB51" i="6"/>
  <c r="BA51" i="6"/>
  <c r="AZ51" i="6"/>
  <c r="AY51" i="6"/>
  <c r="AX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G51" i="6"/>
  <c r="AF51" i="6"/>
  <c r="AC51" i="6"/>
  <c r="AB51" i="6"/>
  <c r="AA51" i="6"/>
  <c r="Z51" i="6"/>
  <c r="X51" i="6"/>
  <c r="W51" i="6"/>
  <c r="V51" i="6"/>
  <c r="U51" i="6"/>
  <c r="T51" i="6"/>
  <c r="S51" i="6"/>
  <c r="R51" i="6"/>
  <c r="Q51" i="6"/>
  <c r="P51" i="6"/>
  <c r="O51" i="6"/>
  <c r="N51" i="6"/>
  <c r="I51" i="6"/>
  <c r="H51" i="6"/>
  <c r="G51" i="6"/>
  <c r="F51" i="6"/>
  <c r="E51" i="6"/>
  <c r="D51" i="6"/>
  <c r="C51" i="6"/>
  <c r="M22" i="6"/>
  <c r="BN50" i="6"/>
  <c r="BM50" i="6"/>
  <c r="BL50" i="6"/>
  <c r="BK50" i="6"/>
  <c r="BJ50" i="6"/>
  <c r="BI50" i="6"/>
  <c r="BH50" i="6"/>
  <c r="BG50" i="6"/>
  <c r="BF50" i="6"/>
  <c r="BD50" i="6"/>
  <c r="BC50" i="6"/>
  <c r="BB50" i="6"/>
  <c r="BA50" i="6"/>
  <c r="AZ50" i="6"/>
  <c r="AY50" i="6"/>
  <c r="AX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G50" i="6"/>
  <c r="AF50" i="6"/>
  <c r="AC50" i="6"/>
  <c r="AB50" i="6"/>
  <c r="AA50" i="6"/>
  <c r="Z50" i="6"/>
  <c r="X50" i="6"/>
  <c r="W50" i="6"/>
  <c r="V50" i="6"/>
  <c r="U50" i="6"/>
  <c r="T50" i="6"/>
  <c r="S50" i="6"/>
  <c r="R50" i="6"/>
  <c r="Q50" i="6"/>
  <c r="P50" i="6"/>
  <c r="O50" i="6"/>
  <c r="N50" i="6"/>
  <c r="I50" i="6"/>
  <c r="H50" i="6"/>
  <c r="G50" i="6"/>
  <c r="F50" i="6"/>
  <c r="E50" i="6"/>
  <c r="D50" i="6"/>
  <c r="C50" i="6"/>
  <c r="M21" i="6"/>
  <c r="BN49" i="6"/>
  <c r="BM49" i="6"/>
  <c r="BL49" i="6"/>
  <c r="BK49" i="6"/>
  <c r="BJ49" i="6"/>
  <c r="BI49" i="6"/>
  <c r="BH49" i="6"/>
  <c r="BG49" i="6"/>
  <c r="BF49" i="6"/>
  <c r="BD49" i="6"/>
  <c r="BC49" i="6"/>
  <c r="BB49" i="6"/>
  <c r="BA49" i="6"/>
  <c r="AZ49" i="6"/>
  <c r="AY49" i="6"/>
  <c r="AX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G49" i="6"/>
  <c r="AF49" i="6"/>
  <c r="AC49" i="6"/>
  <c r="AB49" i="6"/>
  <c r="AA49" i="6"/>
  <c r="Z49" i="6"/>
  <c r="X49" i="6"/>
  <c r="W49" i="6"/>
  <c r="V49" i="6"/>
  <c r="U49" i="6"/>
  <c r="T49" i="6"/>
  <c r="S49" i="6"/>
  <c r="R49" i="6"/>
  <c r="Q49" i="6"/>
  <c r="P49" i="6"/>
  <c r="O49" i="6"/>
  <c r="N49" i="6"/>
  <c r="I49" i="6"/>
  <c r="H49" i="6"/>
  <c r="G49" i="6"/>
  <c r="F49" i="6"/>
  <c r="E49" i="6"/>
  <c r="D49" i="6"/>
  <c r="C49" i="6"/>
  <c r="M20" i="6"/>
  <c r="BN48" i="6"/>
  <c r="BM48" i="6"/>
  <c r="BL48" i="6"/>
  <c r="BK48" i="6"/>
  <c r="BJ48" i="6"/>
  <c r="BI48" i="6"/>
  <c r="BH48" i="6"/>
  <c r="BG48" i="6"/>
  <c r="BF48" i="6"/>
  <c r="BD48" i="6"/>
  <c r="BC48" i="6"/>
  <c r="BB48" i="6"/>
  <c r="BA48" i="6"/>
  <c r="AZ48" i="6"/>
  <c r="AY48" i="6"/>
  <c r="AX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G48" i="6"/>
  <c r="AF48" i="6"/>
  <c r="AC48" i="6"/>
  <c r="AB48" i="6"/>
  <c r="AA48" i="6"/>
  <c r="Z48" i="6"/>
  <c r="X48" i="6"/>
  <c r="W48" i="6"/>
  <c r="V48" i="6"/>
  <c r="U48" i="6"/>
  <c r="T48" i="6"/>
  <c r="S48" i="6"/>
  <c r="R48" i="6"/>
  <c r="Q48" i="6"/>
  <c r="P48" i="6"/>
  <c r="O48" i="6"/>
  <c r="N48" i="6"/>
  <c r="I48" i="6"/>
  <c r="H48" i="6"/>
  <c r="G48" i="6"/>
  <c r="F48" i="6"/>
  <c r="E48" i="6"/>
  <c r="D48" i="6"/>
  <c r="C48" i="6"/>
  <c r="M19" i="6"/>
  <c r="BN47" i="6"/>
  <c r="BM47" i="6"/>
  <c r="BL47" i="6"/>
  <c r="BK47" i="6"/>
  <c r="BJ47" i="6"/>
  <c r="BI47" i="6"/>
  <c r="BH47" i="6"/>
  <c r="BG47" i="6"/>
  <c r="BF47" i="6"/>
  <c r="BD47" i="6"/>
  <c r="BC47" i="6"/>
  <c r="BB47" i="6"/>
  <c r="BA47" i="6"/>
  <c r="AZ47" i="6"/>
  <c r="AY47" i="6"/>
  <c r="AX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G47" i="6"/>
  <c r="AF47" i="6"/>
  <c r="AC47" i="6"/>
  <c r="AB47" i="6"/>
  <c r="AA47" i="6"/>
  <c r="Z47" i="6"/>
  <c r="X47" i="6"/>
  <c r="W47" i="6"/>
  <c r="V47" i="6"/>
  <c r="U47" i="6"/>
  <c r="T47" i="6"/>
  <c r="S47" i="6"/>
  <c r="R47" i="6"/>
  <c r="Q47" i="6"/>
  <c r="P47" i="6"/>
  <c r="O47" i="6"/>
  <c r="N47" i="6"/>
  <c r="I47" i="6"/>
  <c r="H47" i="6"/>
  <c r="G47" i="6"/>
  <c r="F47" i="6"/>
  <c r="E47" i="6"/>
  <c r="D47" i="6"/>
  <c r="C47" i="6"/>
  <c r="M18" i="6"/>
  <c r="BN46" i="6"/>
  <c r="BM46" i="6"/>
  <c r="BL46" i="6"/>
  <c r="BK46" i="6"/>
  <c r="BJ46" i="6"/>
  <c r="BI46" i="6"/>
  <c r="BH46" i="6"/>
  <c r="BG46" i="6"/>
  <c r="BF46" i="6"/>
  <c r="BD46" i="6"/>
  <c r="BC46" i="6"/>
  <c r="BB46" i="6"/>
  <c r="BA46" i="6"/>
  <c r="AZ46" i="6"/>
  <c r="AY46" i="6"/>
  <c r="AX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G46" i="6"/>
  <c r="AF46" i="6"/>
  <c r="AC46" i="6"/>
  <c r="AB46" i="6"/>
  <c r="AA46" i="6"/>
  <c r="Z46" i="6"/>
  <c r="X46" i="6"/>
  <c r="W46" i="6"/>
  <c r="V46" i="6"/>
  <c r="U46" i="6"/>
  <c r="T46" i="6"/>
  <c r="S46" i="6"/>
  <c r="R46" i="6"/>
  <c r="Q46" i="6"/>
  <c r="P46" i="6"/>
  <c r="O46" i="6"/>
  <c r="N46" i="6"/>
  <c r="I46" i="6"/>
  <c r="H46" i="6"/>
  <c r="G46" i="6"/>
  <c r="F46" i="6"/>
  <c r="E46" i="6"/>
  <c r="D46" i="6"/>
  <c r="C46" i="6"/>
  <c r="M17" i="6"/>
  <c r="BN45" i="6"/>
  <c r="BM45" i="6"/>
  <c r="BL45" i="6"/>
  <c r="BK45" i="6"/>
  <c r="BJ45" i="6"/>
  <c r="BI45" i="6"/>
  <c r="BH45" i="6"/>
  <c r="BG45" i="6"/>
  <c r="BF45" i="6"/>
  <c r="BD45" i="6"/>
  <c r="BC45" i="6"/>
  <c r="BB45" i="6"/>
  <c r="BA45" i="6"/>
  <c r="AZ45" i="6"/>
  <c r="AY45" i="6"/>
  <c r="AX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G45" i="6"/>
  <c r="AF45" i="6"/>
  <c r="AC45" i="6"/>
  <c r="AB45" i="6"/>
  <c r="AA45" i="6"/>
  <c r="Z45" i="6"/>
  <c r="X45" i="6"/>
  <c r="W45" i="6"/>
  <c r="V45" i="6"/>
  <c r="U45" i="6"/>
  <c r="T45" i="6"/>
  <c r="S45" i="6"/>
  <c r="R45" i="6"/>
  <c r="Q45" i="6"/>
  <c r="P45" i="6"/>
  <c r="O45" i="6"/>
  <c r="N45" i="6"/>
  <c r="I45" i="6"/>
  <c r="H45" i="6"/>
  <c r="G45" i="6"/>
  <c r="F45" i="6"/>
  <c r="E45" i="6"/>
  <c r="D45" i="6"/>
  <c r="C45" i="6"/>
  <c r="BN44" i="6"/>
  <c r="BM44" i="6"/>
  <c r="BL44" i="6"/>
  <c r="BK44" i="6"/>
  <c r="BJ44" i="6"/>
  <c r="BI44" i="6"/>
  <c r="BH44" i="6"/>
  <c r="BG44" i="6"/>
  <c r="BF44" i="6"/>
  <c r="BD44" i="6"/>
  <c r="BC44" i="6"/>
  <c r="BB44" i="6"/>
  <c r="BA44" i="6"/>
  <c r="AZ44" i="6"/>
  <c r="AY44" i="6"/>
  <c r="AX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G44" i="6"/>
  <c r="AF44" i="6"/>
  <c r="AC44" i="6"/>
  <c r="AB44" i="6"/>
  <c r="AA44" i="6"/>
  <c r="Z44" i="6"/>
  <c r="X44" i="6"/>
  <c r="W44" i="6"/>
  <c r="V44" i="6"/>
  <c r="U44" i="6"/>
  <c r="T44" i="6"/>
  <c r="S44" i="6"/>
  <c r="R44" i="6"/>
  <c r="Q44" i="6"/>
  <c r="P44" i="6"/>
  <c r="O44" i="6"/>
  <c r="N44" i="6"/>
  <c r="I44" i="6"/>
  <c r="H44" i="6"/>
  <c r="G44" i="6"/>
  <c r="F44" i="6"/>
  <c r="E44" i="6"/>
  <c r="D44" i="6"/>
  <c r="C44" i="6"/>
  <c r="BN43" i="6"/>
  <c r="BM43" i="6"/>
  <c r="BL43" i="6"/>
  <c r="BK43" i="6"/>
  <c r="BJ43" i="6"/>
  <c r="BI43" i="6"/>
  <c r="BH43" i="6"/>
  <c r="BG43" i="6"/>
  <c r="BF43" i="6"/>
  <c r="BD43" i="6"/>
  <c r="BC43" i="6"/>
  <c r="BB43" i="6"/>
  <c r="BA43" i="6"/>
  <c r="AZ43" i="6"/>
  <c r="AY43" i="6"/>
  <c r="AX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G43" i="6"/>
  <c r="AF43" i="6"/>
  <c r="AC43" i="6"/>
  <c r="AB43" i="6"/>
  <c r="AA43" i="6"/>
  <c r="Z43" i="6"/>
  <c r="X43" i="6"/>
  <c r="W43" i="6"/>
  <c r="V43" i="6"/>
  <c r="U43" i="6"/>
  <c r="T43" i="6"/>
  <c r="S43" i="6"/>
  <c r="R43" i="6"/>
  <c r="Q43" i="6"/>
  <c r="P43" i="6"/>
  <c r="O43" i="6"/>
  <c r="N43" i="6"/>
  <c r="I43" i="6"/>
  <c r="H43" i="6"/>
  <c r="G43" i="6"/>
  <c r="F43" i="6"/>
  <c r="E43" i="6"/>
  <c r="D43" i="6"/>
  <c r="C43" i="6"/>
  <c r="BN42" i="6"/>
  <c r="BM42" i="6"/>
  <c r="BL42" i="6"/>
  <c r="BK42" i="6"/>
  <c r="BJ42" i="6"/>
  <c r="BI42" i="6"/>
  <c r="BH42" i="6"/>
  <c r="BG42" i="6"/>
  <c r="BF42" i="6"/>
  <c r="BD42" i="6"/>
  <c r="BC42" i="6"/>
  <c r="BB42" i="6"/>
  <c r="BA42" i="6"/>
  <c r="AZ42" i="6"/>
  <c r="AY42" i="6"/>
  <c r="AX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G42" i="6"/>
  <c r="AF42" i="6"/>
  <c r="AC42" i="6"/>
  <c r="AB42" i="6"/>
  <c r="AA42" i="6"/>
  <c r="Z42" i="6"/>
  <c r="X42" i="6"/>
  <c r="W42" i="6"/>
  <c r="V42" i="6"/>
  <c r="U42" i="6"/>
  <c r="T42" i="6"/>
  <c r="S42" i="6"/>
  <c r="R42" i="6"/>
  <c r="Q42" i="6"/>
  <c r="P42" i="6"/>
  <c r="O42" i="6"/>
  <c r="N42" i="6"/>
  <c r="I42" i="6"/>
  <c r="H42" i="6"/>
  <c r="G42" i="6"/>
  <c r="F42" i="6"/>
  <c r="E42" i="6"/>
  <c r="D42" i="6"/>
  <c r="C42" i="6"/>
  <c r="BN41" i="6"/>
  <c r="BN77" i="6" s="1"/>
  <c r="BM41" i="6"/>
  <c r="BL41" i="6"/>
  <c r="BK41" i="6"/>
  <c r="BJ41" i="6"/>
  <c r="BI41" i="6"/>
  <c r="BH41" i="6"/>
  <c r="BG41" i="6"/>
  <c r="BF41" i="6"/>
  <c r="BD41" i="6"/>
  <c r="BC41" i="6"/>
  <c r="BB41" i="6"/>
  <c r="BA41" i="6"/>
  <c r="AZ41" i="6"/>
  <c r="AY41" i="6"/>
  <c r="AX41" i="6"/>
  <c r="AV41" i="6"/>
  <c r="AV77" i="6" s="1"/>
  <c r="AU41" i="6"/>
  <c r="AT41" i="6"/>
  <c r="AS41" i="6"/>
  <c r="AS77" i="6" s="1"/>
  <c r="AR41" i="6"/>
  <c r="AR77" i="6" s="1"/>
  <c r="AQ41" i="6"/>
  <c r="AP41" i="6"/>
  <c r="AO41" i="6"/>
  <c r="AN41" i="6"/>
  <c r="AM41" i="6"/>
  <c r="AL41" i="6"/>
  <c r="AK41" i="6"/>
  <c r="AJ41" i="6"/>
  <c r="AI41" i="6"/>
  <c r="AG41" i="6"/>
  <c r="AF41" i="6"/>
  <c r="AC41" i="6"/>
  <c r="AB41" i="6"/>
  <c r="AA41" i="6"/>
  <c r="Z41" i="6"/>
  <c r="X41" i="6"/>
  <c r="W41" i="6"/>
  <c r="V41" i="6"/>
  <c r="U41" i="6"/>
  <c r="T41" i="6"/>
  <c r="S41" i="6"/>
  <c r="R41" i="6"/>
  <c r="Q41" i="6"/>
  <c r="P41" i="6"/>
  <c r="O41" i="6"/>
  <c r="N41" i="6"/>
  <c r="M12" i="6"/>
  <c r="BN40" i="6"/>
  <c r="BN76" i="6" s="1"/>
  <c r="BM40" i="6"/>
  <c r="BL40" i="6"/>
  <c r="BK40" i="6"/>
  <c r="BJ40" i="6"/>
  <c r="BI40" i="6"/>
  <c r="BH40" i="6"/>
  <c r="BG40" i="6"/>
  <c r="BF40" i="6"/>
  <c r="BD40" i="6"/>
  <c r="BC40" i="6"/>
  <c r="BB40" i="6"/>
  <c r="BA40" i="6"/>
  <c r="AZ40" i="6"/>
  <c r="AY40" i="6"/>
  <c r="AX40" i="6"/>
  <c r="AV40" i="6"/>
  <c r="AV76" i="6" s="1"/>
  <c r="AU40" i="6"/>
  <c r="AT40" i="6"/>
  <c r="AS40" i="6"/>
  <c r="AS76" i="6" s="1"/>
  <c r="AR40" i="6"/>
  <c r="AR76" i="6" s="1"/>
  <c r="AQ40" i="6"/>
  <c r="AP40" i="6"/>
  <c r="AO40" i="6"/>
  <c r="AN40" i="6"/>
  <c r="AM40" i="6"/>
  <c r="AL40" i="6"/>
  <c r="AK40" i="6"/>
  <c r="AJ40" i="6"/>
  <c r="AI40" i="6"/>
  <c r="AG40" i="6"/>
  <c r="AF40" i="6"/>
  <c r="AC40" i="6"/>
  <c r="AB40" i="6"/>
  <c r="AA40" i="6"/>
  <c r="Z40" i="6"/>
  <c r="X40" i="6"/>
  <c r="W40" i="6"/>
  <c r="V40" i="6"/>
  <c r="U40" i="6"/>
  <c r="T40" i="6"/>
  <c r="S40" i="6"/>
  <c r="R40" i="6"/>
  <c r="Q40" i="6"/>
  <c r="P40" i="6"/>
  <c r="O40" i="6"/>
  <c r="N40" i="6"/>
  <c r="M10" i="6"/>
  <c r="BN39" i="6"/>
  <c r="BM39" i="6"/>
  <c r="BL39" i="6"/>
  <c r="BK39" i="6"/>
  <c r="BJ39" i="6"/>
  <c r="BI39" i="6"/>
  <c r="BH39" i="6"/>
  <c r="BG39" i="6"/>
  <c r="BF39" i="6"/>
  <c r="BD39" i="6"/>
  <c r="BC39" i="6"/>
  <c r="BB39" i="6"/>
  <c r="BA39" i="6"/>
  <c r="AZ39" i="6"/>
  <c r="AY39" i="6"/>
  <c r="AX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G39" i="6"/>
  <c r="AF39" i="6"/>
  <c r="AC39" i="6"/>
  <c r="AB39" i="6"/>
  <c r="AA39" i="6"/>
  <c r="Z39" i="6"/>
  <c r="X39" i="6"/>
  <c r="W39" i="6"/>
  <c r="V39" i="6"/>
  <c r="U39" i="6"/>
  <c r="T39" i="6"/>
  <c r="S39" i="6"/>
  <c r="R39" i="6"/>
  <c r="Q39" i="6"/>
  <c r="P39" i="6"/>
  <c r="O39" i="6"/>
  <c r="N39" i="6"/>
  <c r="AL96" i="6" l="1"/>
  <c r="BM97" i="6"/>
  <c r="BE40" i="6"/>
  <c r="BE76" i="6" s="1"/>
  <c r="AE41" i="6"/>
  <c r="AE77" i="6" s="1"/>
  <c r="BE42" i="6"/>
  <c r="BE78" i="6" s="1"/>
  <c r="Y43" i="6"/>
  <c r="Y79" i="6" s="1"/>
  <c r="AE47" i="6"/>
  <c r="AE83" i="6" s="1"/>
  <c r="AE49" i="6"/>
  <c r="AE85" i="6" s="1"/>
  <c r="AE50" i="6"/>
  <c r="AE86" i="6" s="1"/>
  <c r="AE51" i="6"/>
  <c r="AE87" i="6" s="1"/>
  <c r="AE52" i="6"/>
  <c r="AE88" i="6" s="1"/>
  <c r="AE55" i="6"/>
  <c r="AE91" i="6" s="1"/>
  <c r="AE56" i="6"/>
  <c r="AE92" i="6" s="1"/>
  <c r="AE93" i="6"/>
  <c r="AE59" i="6"/>
  <c r="AE95" i="6" s="1"/>
  <c r="AD39" i="6"/>
  <c r="AD75" i="6" s="1"/>
  <c r="AH39" i="6"/>
  <c r="AH75" i="6" s="1"/>
  <c r="BE41" i="6"/>
  <c r="BE77" i="6" s="1"/>
  <c r="AS79" i="6"/>
  <c r="AD43" i="6"/>
  <c r="AD79" i="6" s="1"/>
  <c r="AH43" i="6"/>
  <c r="AH79" i="6" s="1"/>
  <c r="BE47" i="6"/>
  <c r="BE83" i="6" s="1"/>
  <c r="BE52" i="6"/>
  <c r="BE88" i="6" s="1"/>
  <c r="BE93" i="6"/>
  <c r="BE59" i="6"/>
  <c r="BE95" i="6" s="1"/>
  <c r="BE94" i="6"/>
  <c r="BE60" i="6"/>
  <c r="BE96" i="6" s="1"/>
  <c r="BE61" i="6"/>
  <c r="BE97" i="6" s="1"/>
  <c r="W97" i="6"/>
  <c r="AD40" i="6"/>
  <c r="AD76" i="6" s="1"/>
  <c r="AH40" i="6"/>
  <c r="AH76" i="6" s="1"/>
  <c r="BE39" i="6"/>
  <c r="BE75" i="6" s="1"/>
  <c r="AE40" i="6"/>
  <c r="AE76" i="6" s="1"/>
  <c r="AD41" i="6"/>
  <c r="AD77" i="6" s="1"/>
  <c r="AH41" i="6"/>
  <c r="AH77" i="6" s="1"/>
  <c r="AE42" i="6"/>
  <c r="AE78" i="6" s="1"/>
  <c r="BE43" i="6"/>
  <c r="BE79" i="6" s="1"/>
  <c r="Y44" i="6"/>
  <c r="Y80" i="6" s="1"/>
  <c r="AD45" i="6"/>
  <c r="AD81" i="6" s="1"/>
  <c r="AH45" i="6"/>
  <c r="AH81" i="6" s="1"/>
  <c r="AD46" i="6"/>
  <c r="AD82" i="6" s="1"/>
  <c r="AH46" i="6"/>
  <c r="AH82" i="6" s="1"/>
  <c r="AD47" i="6"/>
  <c r="AD83" i="6" s="1"/>
  <c r="AH47" i="6"/>
  <c r="AH83" i="6" s="1"/>
  <c r="AD48" i="6"/>
  <c r="AD84" i="6" s="1"/>
  <c r="AH48" i="6"/>
  <c r="AH84" i="6" s="1"/>
  <c r="AD49" i="6"/>
  <c r="AD85" i="6" s="1"/>
  <c r="AH49" i="6"/>
  <c r="AH85" i="6" s="1"/>
  <c r="AD50" i="6"/>
  <c r="AD86" i="6" s="1"/>
  <c r="AH50" i="6"/>
  <c r="AH86" i="6" s="1"/>
  <c r="AD51" i="6"/>
  <c r="AD87" i="6" s="1"/>
  <c r="AH51" i="6"/>
  <c r="AH87" i="6" s="1"/>
  <c r="AD52" i="6"/>
  <c r="AD88" i="6" s="1"/>
  <c r="AH52" i="6"/>
  <c r="AH88" i="6" s="1"/>
  <c r="AD53" i="6"/>
  <c r="AD89" i="6" s="1"/>
  <c r="AH53" i="6"/>
  <c r="AH89" i="6" s="1"/>
  <c r="AD54" i="6"/>
  <c r="AD90" i="6" s="1"/>
  <c r="AH54" i="6"/>
  <c r="AH90" i="6" s="1"/>
  <c r="BC54" i="6"/>
  <c r="BC90" i="6" s="1"/>
  <c r="AD55" i="6"/>
  <c r="AD91" i="6" s="1"/>
  <c r="AH55" i="6"/>
  <c r="AH91" i="6" s="1"/>
  <c r="BC55" i="6"/>
  <c r="BC91" i="6" s="1"/>
  <c r="AD56" i="6"/>
  <c r="AD92" i="6" s="1"/>
  <c r="AH56" i="6"/>
  <c r="AH92" i="6" s="1"/>
  <c r="BC56" i="6"/>
  <c r="BC92" i="6" s="1"/>
  <c r="AD93" i="6"/>
  <c r="AD59" i="6"/>
  <c r="AD95" i="6" s="1"/>
  <c r="AH93" i="6"/>
  <c r="AH59" i="6"/>
  <c r="AH95" i="6" s="1"/>
  <c r="BC93" i="6"/>
  <c r="BC59" i="6"/>
  <c r="BC95" i="6" s="1"/>
  <c r="AD94" i="6"/>
  <c r="AD60" i="6"/>
  <c r="AD96" i="6" s="1"/>
  <c r="AH94" i="6"/>
  <c r="AH60" i="6"/>
  <c r="AH96" i="6" s="1"/>
  <c r="BC94" i="6"/>
  <c r="BC60" i="6"/>
  <c r="BC96" i="6" s="1"/>
  <c r="AD61" i="6"/>
  <c r="AD97" i="6" s="1"/>
  <c r="AH61" i="6"/>
  <c r="AH97" i="6" s="1"/>
  <c r="BC61" i="6"/>
  <c r="BC97" i="6" s="1"/>
  <c r="W96" i="6"/>
  <c r="Y39" i="6"/>
  <c r="Y75" i="6" s="1"/>
  <c r="AD44" i="6"/>
  <c r="AD80" i="6" s="1"/>
  <c r="AH44" i="6"/>
  <c r="AH80" i="6" s="1"/>
  <c r="AE45" i="6"/>
  <c r="AE81" i="6" s="1"/>
  <c r="AE46" i="6"/>
  <c r="AE82" i="6" s="1"/>
  <c r="AE48" i="6"/>
  <c r="AE84" i="6" s="1"/>
  <c r="AE53" i="6"/>
  <c r="AE89" i="6" s="1"/>
  <c r="AE54" i="6"/>
  <c r="AE90" i="6" s="1"/>
  <c r="AE94" i="6"/>
  <c r="AE60" i="6"/>
  <c r="AE96" i="6" s="1"/>
  <c r="AE61" i="6"/>
  <c r="AE97" i="6" s="1"/>
  <c r="Y40" i="6"/>
  <c r="Y76" i="6" s="1"/>
  <c r="AR78" i="6"/>
  <c r="Y42" i="6"/>
  <c r="Y78" i="6" s="1"/>
  <c r="AE44" i="6"/>
  <c r="AE80" i="6" s="1"/>
  <c r="BE45" i="6"/>
  <c r="BE81" i="6" s="1"/>
  <c r="BE46" i="6"/>
  <c r="BE82" i="6" s="1"/>
  <c r="BE48" i="6"/>
  <c r="BE84" i="6" s="1"/>
  <c r="BE49" i="6"/>
  <c r="BE85" i="6" s="1"/>
  <c r="BE50" i="6"/>
  <c r="BE86" i="6" s="1"/>
  <c r="BE51" i="6"/>
  <c r="BE87" i="6" s="1"/>
  <c r="BE53" i="6"/>
  <c r="BE89" i="6" s="1"/>
  <c r="BE54" i="6"/>
  <c r="BE90" i="6" s="1"/>
  <c r="BE55" i="6"/>
  <c r="BE91" i="6" s="1"/>
  <c r="BE56" i="6"/>
  <c r="BE92" i="6" s="1"/>
  <c r="AE39" i="6"/>
  <c r="AE75" i="6" s="1"/>
  <c r="Y41" i="6"/>
  <c r="Y77" i="6" s="1"/>
  <c r="AS78" i="6"/>
  <c r="AD42" i="6"/>
  <c r="AD78" i="6" s="1"/>
  <c r="AH42" i="6"/>
  <c r="AH78" i="6" s="1"/>
  <c r="AE43" i="6"/>
  <c r="AE79" i="6" s="1"/>
  <c r="BE44" i="6"/>
  <c r="BE80" i="6" s="1"/>
  <c r="AR81" i="6"/>
  <c r="Y45" i="6"/>
  <c r="Y81" i="6" s="1"/>
  <c r="AR82" i="6"/>
  <c r="Y46" i="6"/>
  <c r="Y82" i="6" s="1"/>
  <c r="AR83" i="6"/>
  <c r="Y47" i="6"/>
  <c r="Y83" i="6" s="1"/>
  <c r="AR84" i="6"/>
  <c r="Y48" i="6"/>
  <c r="Y84" i="6" s="1"/>
  <c r="AR85" i="6"/>
  <c r="Y49" i="6"/>
  <c r="Y85" i="6" s="1"/>
  <c r="AR86" i="6"/>
  <c r="Y50" i="6"/>
  <c r="Y86" i="6" s="1"/>
  <c r="AR87" i="6"/>
  <c r="Y51" i="6"/>
  <c r="Y87" i="6" s="1"/>
  <c r="AR88" i="6"/>
  <c r="Y52" i="6"/>
  <c r="Y88" i="6" s="1"/>
  <c r="AR89" i="6"/>
  <c r="Y53" i="6"/>
  <c r="Y89" i="6" s="1"/>
  <c r="AR90" i="6"/>
  <c r="Y54" i="6"/>
  <c r="Y90" i="6" s="1"/>
  <c r="AR91" i="6"/>
  <c r="Y55" i="6"/>
  <c r="Y91" i="6" s="1"/>
  <c r="AR92" i="6"/>
  <c r="Y56" i="6"/>
  <c r="Y92" i="6" s="1"/>
  <c r="Y93" i="6"/>
  <c r="Y59" i="6"/>
  <c r="Y95" i="6" s="1"/>
  <c r="Y94" i="6"/>
  <c r="Y60" i="6"/>
  <c r="Y96" i="6" s="1"/>
  <c r="AR95" i="6"/>
  <c r="Y61" i="6"/>
  <c r="Y97" i="6" s="1"/>
  <c r="AV78" i="6"/>
  <c r="BN78" i="6"/>
  <c r="AA96" i="6"/>
  <c r="AR96" i="6"/>
  <c r="V97" i="6"/>
  <c r="BI97" i="6"/>
  <c r="AV81" i="6"/>
  <c r="BN81" i="6"/>
  <c r="BN82" i="6"/>
  <c r="AV82" i="6"/>
  <c r="BN85" i="6"/>
  <c r="AV85" i="6"/>
  <c r="BN86" i="6"/>
  <c r="AV86" i="6"/>
  <c r="AV89" i="6"/>
  <c r="BN89" i="6"/>
  <c r="BN90" i="6"/>
  <c r="AV90" i="6"/>
  <c r="AL97" i="6"/>
  <c r="AR80" i="6"/>
  <c r="AV80" i="6"/>
  <c r="BN80" i="6"/>
  <c r="AS81" i="6"/>
  <c r="AS82" i="6"/>
  <c r="AS83" i="6"/>
  <c r="AS84" i="6"/>
  <c r="AS85" i="6"/>
  <c r="AS86" i="6"/>
  <c r="AS87" i="6"/>
  <c r="AS88" i="6"/>
  <c r="AS89" i="6"/>
  <c r="AS90" i="6"/>
  <c r="AS91" i="6"/>
  <c r="AS92" i="6"/>
  <c r="AS95" i="6"/>
  <c r="BA97" i="6"/>
  <c r="AV97" i="6"/>
  <c r="BN97" i="6"/>
  <c r="AV96" i="6"/>
  <c r="BN96" i="6"/>
  <c r="AQ96" i="6"/>
  <c r="AT97" i="6"/>
  <c r="AS97" i="6"/>
  <c r="AV83" i="6"/>
  <c r="BN83" i="6"/>
  <c r="AV84" i="6"/>
  <c r="BN84" i="6"/>
  <c r="BN87" i="6"/>
  <c r="AV87" i="6"/>
  <c r="AV88" i="6"/>
  <c r="BN88" i="6"/>
  <c r="BN91" i="6"/>
  <c r="AV91" i="6"/>
  <c r="AV92" i="6"/>
  <c r="BN92" i="6"/>
  <c r="AV95" i="6"/>
  <c r="BN95" i="6"/>
  <c r="AT96" i="6"/>
  <c r="AS96" i="6"/>
  <c r="N96" i="6"/>
  <c r="AZ96" i="6"/>
  <c r="AR79" i="6"/>
  <c r="BN79" i="6"/>
  <c r="AV79" i="6"/>
  <c r="AS80" i="6"/>
  <c r="BA96" i="6"/>
  <c r="Z96" i="6"/>
  <c r="BD96" i="6"/>
  <c r="AA97" i="6"/>
  <c r="AR97" i="6"/>
  <c r="R97" i="6"/>
  <c r="R96" i="6"/>
  <c r="V96" i="6"/>
  <c r="P96" i="6"/>
  <c r="T96" i="6"/>
  <c r="X96" i="6"/>
  <c r="AB96" i="6"/>
  <c r="AF96" i="6"/>
  <c r="AJ96" i="6"/>
  <c r="AO96" i="6"/>
  <c r="AU96" i="6"/>
  <c r="BB96" i="6"/>
  <c r="BF96" i="6"/>
  <c r="BK96" i="6"/>
  <c r="P97" i="6"/>
  <c r="T97" i="6"/>
  <c r="X97" i="6"/>
  <c r="AB97" i="6"/>
  <c r="AF97" i="6"/>
  <c r="AJ97" i="6"/>
  <c r="AO97" i="6"/>
  <c r="AU97" i="6"/>
  <c r="BB97" i="6"/>
  <c r="BF97" i="6"/>
  <c r="BK97" i="6"/>
  <c r="BH96" i="6"/>
  <c r="Z97" i="6"/>
  <c r="AQ97" i="6"/>
  <c r="AZ97" i="6"/>
  <c r="BD97" i="6"/>
  <c r="Q96" i="6"/>
  <c r="U96" i="6"/>
  <c r="AC96" i="6"/>
  <c r="AG96" i="6"/>
  <c r="AK96" i="6"/>
  <c r="AP96" i="6"/>
  <c r="AY96" i="6"/>
  <c r="BG96" i="6"/>
  <c r="BL96" i="6"/>
  <c r="Q97" i="6"/>
  <c r="U97" i="6"/>
  <c r="AC97" i="6"/>
  <c r="AG97" i="6"/>
  <c r="AK97" i="6"/>
  <c r="AP97" i="6"/>
  <c r="AY97" i="6"/>
  <c r="BG97" i="6"/>
  <c r="BL97" i="6"/>
  <c r="BH97" i="6"/>
  <c r="BI96" i="6"/>
  <c r="BM96" i="6"/>
  <c r="N97" i="6"/>
  <c r="O96" i="6"/>
  <c r="S96" i="6"/>
  <c r="AI96" i="6"/>
  <c r="AN96" i="6"/>
  <c r="BJ96" i="6"/>
  <c r="O97" i="6"/>
  <c r="S97" i="6"/>
  <c r="AI97" i="6"/>
  <c r="AN97" i="6"/>
  <c r="BJ97" i="6"/>
  <c r="AT95" i="6"/>
  <c r="AJ95" i="6"/>
  <c r="AB95" i="6"/>
  <c r="BK95" i="6"/>
  <c r="BM95" i="6"/>
  <c r="AN95" i="6"/>
  <c r="AK95" i="6"/>
  <c r="BD95" i="6"/>
  <c r="U95" i="6"/>
  <c r="BG95" i="6"/>
  <c r="AC95" i="6"/>
  <c r="AU95" i="6"/>
  <c r="BI95" i="6"/>
  <c r="BH95" i="6"/>
  <c r="BB95" i="6"/>
  <c r="BF95" i="6"/>
  <c r="W95" i="6"/>
  <c r="P95" i="6"/>
  <c r="O95" i="6"/>
  <c r="T95" i="6"/>
  <c r="S95" i="6"/>
  <c r="AZ95" i="6"/>
  <c r="R95" i="6"/>
  <c r="Z95" i="6"/>
  <c r="AF95" i="6"/>
  <c r="BL95" i="6"/>
  <c r="AI95" i="6"/>
  <c r="Q95" i="6"/>
  <c r="X95" i="6"/>
  <c r="AA95" i="6"/>
  <c r="BA95" i="6"/>
  <c r="AY95" i="6"/>
  <c r="AQ95" i="6"/>
  <c r="AL95" i="6"/>
  <c r="AO95" i="6"/>
  <c r="V95" i="6"/>
  <c r="AG95" i="6"/>
  <c r="BJ95" i="6"/>
  <c r="AP95" i="6"/>
  <c r="N95" i="6"/>
  <c r="E64" i="6"/>
  <c r="I64" i="6"/>
  <c r="Q94" i="6"/>
  <c r="U94" i="6"/>
  <c r="AC94" i="6"/>
  <c r="AG94" i="6"/>
  <c r="F64" i="6"/>
  <c r="AF84" i="6"/>
  <c r="AA85" i="6"/>
  <c r="Q86" i="6"/>
  <c r="U86" i="6"/>
  <c r="AC86" i="6"/>
  <c r="AG86" i="6"/>
  <c r="G64" i="6"/>
  <c r="N83" i="6"/>
  <c r="AF92" i="6"/>
  <c r="AA93" i="6"/>
  <c r="D64" i="6"/>
  <c r="AA76" i="6"/>
  <c r="Q77" i="6"/>
  <c r="U77" i="6"/>
  <c r="O79" i="6"/>
  <c r="O83" i="6"/>
  <c r="S83" i="6"/>
  <c r="AA78" i="6"/>
  <c r="N79" i="6"/>
  <c r="R79" i="6"/>
  <c r="V79" i="6"/>
  <c r="Z79" i="6"/>
  <c r="AL79" i="6"/>
  <c r="AP79" i="6"/>
  <c r="AT79" i="6"/>
  <c r="AY79" i="6"/>
  <c r="BC79" i="6"/>
  <c r="BG79" i="6"/>
  <c r="BK79" i="6"/>
  <c r="AP85" i="6"/>
  <c r="AF86" i="6"/>
  <c r="AA87" i="6"/>
  <c r="Q88" i="6"/>
  <c r="U88" i="6"/>
  <c r="AC88" i="6"/>
  <c r="AG88" i="6"/>
  <c r="AO88" i="6"/>
  <c r="BF88" i="6"/>
  <c r="BJ88" i="6"/>
  <c r="AP93" i="6"/>
  <c r="AF94" i="6"/>
  <c r="AC77" i="6"/>
  <c r="AG77" i="6"/>
  <c r="AO77" i="6"/>
  <c r="BF77" i="6"/>
  <c r="BJ77" i="6"/>
  <c r="AA79" i="6"/>
  <c r="AP83" i="6"/>
  <c r="AO86" i="6"/>
  <c r="BF86" i="6"/>
  <c r="BJ86" i="6"/>
  <c r="AP91" i="6"/>
  <c r="BF94" i="6"/>
  <c r="Q75" i="6"/>
  <c r="U75" i="6"/>
  <c r="AC75" i="6"/>
  <c r="AG75" i="6"/>
  <c r="AO75" i="6"/>
  <c r="BF75" i="6"/>
  <c r="BF99" i="6" s="1"/>
  <c r="BJ75" i="6"/>
  <c r="BN75" i="6"/>
  <c r="N77" i="6"/>
  <c r="N81" i="6"/>
  <c r="Z81" i="6"/>
  <c r="AP81" i="6"/>
  <c r="AY81" i="6"/>
  <c r="BG81" i="6"/>
  <c r="AF82" i="6"/>
  <c r="AA83" i="6"/>
  <c r="Q84" i="6"/>
  <c r="U84" i="6"/>
  <c r="AC84" i="6"/>
  <c r="AG84" i="6"/>
  <c r="AO84" i="6"/>
  <c r="BF84" i="6"/>
  <c r="BJ84" i="6"/>
  <c r="AP89" i="6"/>
  <c r="AF90" i="6"/>
  <c r="AA91" i="6"/>
  <c r="Q92" i="6"/>
  <c r="U92" i="6"/>
  <c r="AC92" i="6"/>
  <c r="AG92" i="6"/>
  <c r="AO92" i="6"/>
  <c r="BF92" i="6"/>
  <c r="N75" i="6"/>
  <c r="Z75" i="6"/>
  <c r="AB80" i="6"/>
  <c r="AF80" i="6"/>
  <c r="BI80" i="6"/>
  <c r="BM80" i="6"/>
  <c r="O81" i="6"/>
  <c r="S81" i="6"/>
  <c r="AA81" i="6"/>
  <c r="AI81" i="6"/>
  <c r="AQ81" i="6"/>
  <c r="AZ81" i="6"/>
  <c r="BD81" i="6"/>
  <c r="BH81" i="6"/>
  <c r="BL81" i="6"/>
  <c r="Q82" i="6"/>
  <c r="U82" i="6"/>
  <c r="BF82" i="6"/>
  <c r="AP87" i="6"/>
  <c r="AF88" i="6"/>
  <c r="AA89" i="6"/>
  <c r="Q90" i="6"/>
  <c r="U90" i="6"/>
  <c r="AC90" i="6"/>
  <c r="AG90" i="6"/>
  <c r="AO90" i="6"/>
  <c r="BF90" i="6"/>
  <c r="M75" i="6"/>
  <c r="M39" i="6"/>
  <c r="A39" i="6"/>
  <c r="P75" i="6"/>
  <c r="T75" i="6"/>
  <c r="X75" i="6"/>
  <c r="AB75" i="6"/>
  <c r="AF75" i="6"/>
  <c r="AJ75" i="6"/>
  <c r="AN75" i="6"/>
  <c r="AR75" i="6"/>
  <c r="AV75" i="6"/>
  <c r="BA75" i="6"/>
  <c r="BI75" i="6"/>
  <c r="BM75" i="6"/>
  <c r="N76" i="6"/>
  <c r="R76" i="6"/>
  <c r="V76" i="6"/>
  <c r="Z76" i="6"/>
  <c r="AL76" i="6"/>
  <c r="AP76" i="6"/>
  <c r="AT76" i="6"/>
  <c r="AY76" i="6"/>
  <c r="BC76" i="6"/>
  <c r="BG76" i="6"/>
  <c r="BK76" i="6"/>
  <c r="M77" i="6"/>
  <c r="M41" i="6"/>
  <c r="A41" i="6"/>
  <c r="P77" i="6"/>
  <c r="T77" i="6"/>
  <c r="X77" i="6"/>
  <c r="AB77" i="6"/>
  <c r="AF77" i="6"/>
  <c r="AJ77" i="6"/>
  <c r="AN77" i="6"/>
  <c r="BA77" i="6"/>
  <c r="BI77" i="6"/>
  <c r="BM77" i="6"/>
  <c r="N78" i="6"/>
  <c r="R78" i="6"/>
  <c r="V78" i="6"/>
  <c r="Z78" i="6"/>
  <c r="AL78" i="6"/>
  <c r="AP78" i="6"/>
  <c r="AT78" i="6"/>
  <c r="AY78" i="6"/>
  <c r="BC78" i="6"/>
  <c r="BG78" i="6"/>
  <c r="BK78" i="6"/>
  <c r="M79" i="6"/>
  <c r="A43" i="6"/>
  <c r="M43" i="6"/>
  <c r="M14" i="6"/>
  <c r="R81" i="6"/>
  <c r="V81" i="6"/>
  <c r="AL81" i="6"/>
  <c r="AT81" i="6"/>
  <c r="BC81" i="6"/>
  <c r="BK81" i="6"/>
  <c r="M82" i="6"/>
  <c r="A46" i="6"/>
  <c r="M46" i="6"/>
  <c r="P82" i="6"/>
  <c r="T82" i="6"/>
  <c r="X82" i="6"/>
  <c r="AB82" i="6"/>
  <c r="AJ82" i="6"/>
  <c r="AN82" i="6"/>
  <c r="BA82" i="6"/>
  <c r="BI82" i="6"/>
  <c r="BM82" i="6"/>
  <c r="W83" i="6"/>
  <c r="AI83" i="6"/>
  <c r="AQ83" i="6"/>
  <c r="AU83" i="6"/>
  <c r="AZ83" i="6"/>
  <c r="BD83" i="6"/>
  <c r="BH83" i="6"/>
  <c r="BL83" i="6"/>
  <c r="AK84" i="6"/>
  <c r="BB84" i="6"/>
  <c r="AK75" i="6"/>
  <c r="AS75" i="6"/>
  <c r="BB75" i="6"/>
  <c r="O76" i="6"/>
  <c r="S76" i="6"/>
  <c r="W76" i="6"/>
  <c r="AI76" i="6"/>
  <c r="AQ76" i="6"/>
  <c r="AU76" i="6"/>
  <c r="AZ76" i="6"/>
  <c r="BD76" i="6"/>
  <c r="BH76" i="6"/>
  <c r="BL76" i="6"/>
  <c r="AK77" i="6"/>
  <c r="BB77" i="6"/>
  <c r="O78" i="6"/>
  <c r="S78" i="6"/>
  <c r="W78" i="6"/>
  <c r="AI78" i="6"/>
  <c r="AQ78" i="6"/>
  <c r="AU78" i="6"/>
  <c r="AZ78" i="6"/>
  <c r="BD78" i="6"/>
  <c r="M80" i="6"/>
  <c r="M44" i="6"/>
  <c r="A44" i="6"/>
  <c r="P80" i="6"/>
  <c r="T80" i="6"/>
  <c r="X80" i="6"/>
  <c r="AJ80" i="6"/>
  <c r="AN80" i="6"/>
  <c r="BA80" i="6"/>
  <c r="W81" i="6"/>
  <c r="AU81" i="6"/>
  <c r="AC82" i="6"/>
  <c r="AG82" i="6"/>
  <c r="AK82" i="6"/>
  <c r="AO82" i="6"/>
  <c r="BB82" i="6"/>
  <c r="BJ82" i="6"/>
  <c r="R75" i="6"/>
  <c r="V75" i="6"/>
  <c r="AL75" i="6"/>
  <c r="AP75" i="6"/>
  <c r="AT75" i="6"/>
  <c r="AY75" i="6"/>
  <c r="BC75" i="6"/>
  <c r="BG75" i="6"/>
  <c r="BK75" i="6"/>
  <c r="BK99" i="6" s="1"/>
  <c r="M76" i="6"/>
  <c r="M40" i="6"/>
  <c r="A40" i="6"/>
  <c r="P76" i="6"/>
  <c r="T76" i="6"/>
  <c r="X76" i="6"/>
  <c r="AB76" i="6"/>
  <c r="AF76" i="6"/>
  <c r="AJ76" i="6"/>
  <c r="AN76" i="6"/>
  <c r="BA76" i="6"/>
  <c r="BI76" i="6"/>
  <c r="BM76" i="6"/>
  <c r="R77" i="6"/>
  <c r="V77" i="6"/>
  <c r="Z77" i="6"/>
  <c r="AL77" i="6"/>
  <c r="AP77" i="6"/>
  <c r="AT77" i="6"/>
  <c r="AY77" i="6"/>
  <c r="BC77" i="6"/>
  <c r="BG77" i="6"/>
  <c r="BK77" i="6"/>
  <c r="M78" i="6"/>
  <c r="M42" i="6"/>
  <c r="A42" i="6"/>
  <c r="P78" i="6"/>
  <c r="T78" i="6"/>
  <c r="X78" i="6"/>
  <c r="AB78" i="6"/>
  <c r="AF78" i="6"/>
  <c r="AJ78" i="6"/>
  <c r="AN78" i="6"/>
  <c r="BA78" i="6"/>
  <c r="BI78" i="6"/>
  <c r="BM78" i="6"/>
  <c r="S79" i="6"/>
  <c r="W79" i="6"/>
  <c r="AI79" i="6"/>
  <c r="AQ79" i="6"/>
  <c r="AU79" i="6"/>
  <c r="AZ79" i="6"/>
  <c r="BD79" i="6"/>
  <c r="BH79" i="6"/>
  <c r="BL79" i="6"/>
  <c r="M15" i="6"/>
  <c r="Q80" i="6"/>
  <c r="U80" i="6"/>
  <c r="AC80" i="6"/>
  <c r="AG80" i="6"/>
  <c r="AK80" i="6"/>
  <c r="AO80" i="6"/>
  <c r="BB80" i="6"/>
  <c r="BF80" i="6"/>
  <c r="BJ80" i="6"/>
  <c r="P81" i="6"/>
  <c r="T81" i="6"/>
  <c r="X81" i="6"/>
  <c r="AB81" i="6"/>
  <c r="AF81" i="6"/>
  <c r="AJ81" i="6"/>
  <c r="AN81" i="6"/>
  <c r="H64" i="6"/>
  <c r="O75" i="6"/>
  <c r="S75" i="6"/>
  <c r="W75" i="6"/>
  <c r="AA75" i="6"/>
  <c r="AI75" i="6"/>
  <c r="AQ75" i="6"/>
  <c r="AU75" i="6"/>
  <c r="AZ75" i="6"/>
  <c r="BD75" i="6"/>
  <c r="BH75" i="6"/>
  <c r="BL75" i="6"/>
  <c r="M11" i="6"/>
  <c r="Q76" i="6"/>
  <c r="U76" i="6"/>
  <c r="AC76" i="6"/>
  <c r="AG76" i="6"/>
  <c r="AK76" i="6"/>
  <c r="AO76" i="6"/>
  <c r="BB76" i="6"/>
  <c r="BF76" i="6"/>
  <c r="BJ76" i="6"/>
  <c r="O77" i="6"/>
  <c r="S77" i="6"/>
  <c r="W77" i="6"/>
  <c r="AA77" i="6"/>
  <c r="AI77" i="6"/>
  <c r="AQ77" i="6"/>
  <c r="AU77" i="6"/>
  <c r="AZ77" i="6"/>
  <c r="BD77" i="6"/>
  <c r="BH77" i="6"/>
  <c r="BL77" i="6"/>
  <c r="M13" i="6"/>
  <c r="Q78" i="6"/>
  <c r="U78" i="6"/>
  <c r="AC78" i="6"/>
  <c r="AG78" i="6"/>
  <c r="AK78" i="6"/>
  <c r="AO78" i="6"/>
  <c r="BB78" i="6"/>
  <c r="BF78" i="6"/>
  <c r="BJ78" i="6"/>
  <c r="P79" i="6"/>
  <c r="T79" i="6"/>
  <c r="X79" i="6"/>
  <c r="AB79" i="6"/>
  <c r="AF79" i="6"/>
  <c r="AJ79" i="6"/>
  <c r="AN79" i="6"/>
  <c r="BA79" i="6"/>
  <c r="BI79" i="6"/>
  <c r="BM79" i="6"/>
  <c r="N80" i="6"/>
  <c r="R80" i="6"/>
  <c r="V80" i="6"/>
  <c r="Z80" i="6"/>
  <c r="AL80" i="6"/>
  <c r="AP80" i="6"/>
  <c r="AT80" i="6"/>
  <c r="AY80" i="6"/>
  <c r="BC80" i="6"/>
  <c r="BG80" i="6"/>
  <c r="BK80" i="6"/>
  <c r="M81" i="6"/>
  <c r="A45" i="6"/>
  <c r="M45" i="6"/>
  <c r="M16" i="6"/>
  <c r="R83" i="6"/>
  <c r="BH78" i="6"/>
  <c r="BL78" i="6"/>
  <c r="Q79" i="6"/>
  <c r="U79" i="6"/>
  <c r="AC79" i="6"/>
  <c r="AG79" i="6"/>
  <c r="AK79" i="6"/>
  <c r="AO79" i="6"/>
  <c r="BB79" i="6"/>
  <c r="BF79" i="6"/>
  <c r="BJ79" i="6"/>
  <c r="O80" i="6"/>
  <c r="S80" i="6"/>
  <c r="W80" i="6"/>
  <c r="AA80" i="6"/>
  <c r="AI80" i="6"/>
  <c r="AQ80" i="6"/>
  <c r="AU80" i="6"/>
  <c r="AZ80" i="6"/>
  <c r="BD80" i="6"/>
  <c r="BH80" i="6"/>
  <c r="BL80" i="6"/>
  <c r="Q81" i="6"/>
  <c r="U81" i="6"/>
  <c r="AC81" i="6"/>
  <c r="AG81" i="6"/>
  <c r="AK81" i="6"/>
  <c r="AO81" i="6"/>
  <c r="BB81" i="6"/>
  <c r="BF81" i="6"/>
  <c r="BJ81" i="6"/>
  <c r="O82" i="6"/>
  <c r="S82" i="6"/>
  <c r="W82" i="6"/>
  <c r="AA82" i="6"/>
  <c r="AI82" i="6"/>
  <c r="AQ82" i="6"/>
  <c r="AU82" i="6"/>
  <c r="AZ82" i="6"/>
  <c r="BD82" i="6"/>
  <c r="BH82" i="6"/>
  <c r="BL82" i="6"/>
  <c r="Q83" i="6"/>
  <c r="U83" i="6"/>
  <c r="AC83" i="6"/>
  <c r="AG83" i="6"/>
  <c r="AK83" i="6"/>
  <c r="AO83" i="6"/>
  <c r="BB83" i="6"/>
  <c r="BF83" i="6"/>
  <c r="BJ83" i="6"/>
  <c r="O84" i="6"/>
  <c r="S84" i="6"/>
  <c r="W84" i="6"/>
  <c r="AA84" i="6"/>
  <c r="AI84" i="6"/>
  <c r="AQ84" i="6"/>
  <c r="AU84" i="6"/>
  <c r="AZ84" i="6"/>
  <c r="BD84" i="6"/>
  <c r="BH84" i="6"/>
  <c r="BL84" i="6"/>
  <c r="Q85" i="6"/>
  <c r="U85" i="6"/>
  <c r="AC85" i="6"/>
  <c r="AG85" i="6"/>
  <c r="AK85" i="6"/>
  <c r="AO85" i="6"/>
  <c r="BB85" i="6"/>
  <c r="BF85" i="6"/>
  <c r="BJ85" i="6"/>
  <c r="O86" i="6"/>
  <c r="S86" i="6"/>
  <c r="W86" i="6"/>
  <c r="AA86" i="6"/>
  <c r="AI86" i="6"/>
  <c r="AQ86" i="6"/>
  <c r="AU86" i="6"/>
  <c r="AZ86" i="6"/>
  <c r="BD86" i="6"/>
  <c r="BH86" i="6"/>
  <c r="BL86" i="6"/>
  <c r="Q87" i="6"/>
  <c r="U87" i="6"/>
  <c r="AC87" i="6"/>
  <c r="AG87" i="6"/>
  <c r="AK87" i="6"/>
  <c r="AO87" i="6"/>
  <c r="BB87" i="6"/>
  <c r="BF87" i="6"/>
  <c r="BJ87" i="6"/>
  <c r="O88" i="6"/>
  <c r="S88" i="6"/>
  <c r="W88" i="6"/>
  <c r="AA88" i="6"/>
  <c r="AI88" i="6"/>
  <c r="AQ88" i="6"/>
  <c r="AU88" i="6"/>
  <c r="AZ88" i="6"/>
  <c r="BD88" i="6"/>
  <c r="BH88" i="6"/>
  <c r="BL88" i="6"/>
  <c r="Q89" i="6"/>
  <c r="U89" i="6"/>
  <c r="AC89" i="6"/>
  <c r="AG89" i="6"/>
  <c r="AK89" i="6"/>
  <c r="AO89" i="6"/>
  <c r="BB89" i="6"/>
  <c r="BF89" i="6"/>
  <c r="BJ89" i="6"/>
  <c r="O90" i="6"/>
  <c r="S90" i="6"/>
  <c r="W90" i="6"/>
  <c r="AA90" i="6"/>
  <c r="AI90" i="6"/>
  <c r="AQ90" i="6"/>
  <c r="AU90" i="6"/>
  <c r="AZ90" i="6"/>
  <c r="BD90" i="6"/>
  <c r="BH90" i="6"/>
  <c r="BL90" i="6"/>
  <c r="Q91" i="6"/>
  <c r="U91" i="6"/>
  <c r="AC91" i="6"/>
  <c r="AG91" i="6"/>
  <c r="AK91" i="6"/>
  <c r="AO91" i="6"/>
  <c r="BB91" i="6"/>
  <c r="BF91" i="6"/>
  <c r="BJ91" i="6"/>
  <c r="O92" i="6"/>
  <c r="S92" i="6"/>
  <c r="W92" i="6"/>
  <c r="AA92" i="6"/>
  <c r="AI92" i="6"/>
  <c r="AQ92" i="6"/>
  <c r="AU92" i="6"/>
  <c r="AZ92" i="6"/>
  <c r="BD92" i="6"/>
  <c r="BH92" i="6"/>
  <c r="BL92" i="6"/>
  <c r="Q93" i="6"/>
  <c r="U93" i="6"/>
  <c r="AC93" i="6"/>
  <c r="AG93" i="6"/>
  <c r="AK93" i="6"/>
  <c r="AO93" i="6"/>
  <c r="BB93" i="6"/>
  <c r="BF93" i="6"/>
  <c r="BJ93" i="6"/>
  <c r="O94" i="6"/>
  <c r="S94" i="6"/>
  <c r="W94" i="6"/>
  <c r="AA94" i="6"/>
  <c r="AI94" i="6"/>
  <c r="AQ94" i="6"/>
  <c r="AU94" i="6"/>
  <c r="AZ94" i="6"/>
  <c r="BD94" i="6"/>
  <c r="BH94" i="6"/>
  <c r="BL94" i="6"/>
  <c r="V83" i="6"/>
  <c r="Z83" i="6"/>
  <c r="AL83" i="6"/>
  <c r="AT83" i="6"/>
  <c r="AY83" i="6"/>
  <c r="BC83" i="6"/>
  <c r="BG83" i="6"/>
  <c r="BK83" i="6"/>
  <c r="M84" i="6"/>
  <c r="A48" i="6"/>
  <c r="M48" i="6"/>
  <c r="P84" i="6"/>
  <c r="T84" i="6"/>
  <c r="X84" i="6"/>
  <c r="AB84" i="6"/>
  <c r="AJ84" i="6"/>
  <c r="AN84" i="6"/>
  <c r="BA84" i="6"/>
  <c r="BI84" i="6"/>
  <c r="BM84" i="6"/>
  <c r="N85" i="6"/>
  <c r="R85" i="6"/>
  <c r="V85" i="6"/>
  <c r="Z85" i="6"/>
  <c r="AL85" i="6"/>
  <c r="AT85" i="6"/>
  <c r="AY85" i="6"/>
  <c r="BC85" i="6"/>
  <c r="BG85" i="6"/>
  <c r="BK85" i="6"/>
  <c r="M86" i="6"/>
  <c r="A50" i="6"/>
  <c r="M50" i="6"/>
  <c r="P86" i="6"/>
  <c r="T86" i="6"/>
  <c r="X86" i="6"/>
  <c r="AB86" i="6"/>
  <c r="AJ86" i="6"/>
  <c r="AN86" i="6"/>
  <c r="BA86" i="6"/>
  <c r="BI86" i="6"/>
  <c r="BM86" i="6"/>
  <c r="N87" i="6"/>
  <c r="R87" i="6"/>
  <c r="V87" i="6"/>
  <c r="Z87" i="6"/>
  <c r="AL87" i="6"/>
  <c r="AT87" i="6"/>
  <c r="AY87" i="6"/>
  <c r="BC87" i="6"/>
  <c r="BG87" i="6"/>
  <c r="BK87" i="6"/>
  <c r="M88" i="6"/>
  <c r="M52" i="6"/>
  <c r="A52" i="6"/>
  <c r="P88" i="6"/>
  <c r="T88" i="6"/>
  <c r="X88" i="6"/>
  <c r="AB88" i="6"/>
  <c r="AJ88" i="6"/>
  <c r="AN88" i="6"/>
  <c r="BA88" i="6"/>
  <c r="BI88" i="6"/>
  <c r="BM88" i="6"/>
  <c r="N89" i="6"/>
  <c r="R89" i="6"/>
  <c r="V89" i="6"/>
  <c r="Z89" i="6"/>
  <c r="AL89" i="6"/>
  <c r="AT89" i="6"/>
  <c r="AY89" i="6"/>
  <c r="BC89" i="6"/>
  <c r="BG89" i="6"/>
  <c r="BK89" i="6"/>
  <c r="M90" i="6"/>
  <c r="A54" i="6"/>
  <c r="M54" i="6"/>
  <c r="P90" i="6"/>
  <c r="T90" i="6"/>
  <c r="X90" i="6"/>
  <c r="AB90" i="6"/>
  <c r="AJ90" i="6"/>
  <c r="AN90" i="6"/>
  <c r="BA90" i="6"/>
  <c r="BI90" i="6"/>
  <c r="BM90" i="6"/>
  <c r="N91" i="6"/>
  <c r="R91" i="6"/>
  <c r="V91" i="6"/>
  <c r="Z91" i="6"/>
  <c r="AL91" i="6"/>
  <c r="AT91" i="6"/>
  <c r="AY91" i="6"/>
  <c r="BG91" i="6"/>
  <c r="BK91" i="6"/>
  <c r="M92" i="6"/>
  <c r="A56" i="6"/>
  <c r="M56" i="6"/>
  <c r="P92" i="6"/>
  <c r="T92" i="6"/>
  <c r="X92" i="6"/>
  <c r="AB92" i="6"/>
  <c r="AJ92" i="6"/>
  <c r="AN92" i="6"/>
  <c r="BA92" i="6"/>
  <c r="BI92" i="6"/>
  <c r="BM92" i="6"/>
  <c r="N93" i="6"/>
  <c r="R93" i="6"/>
  <c r="V93" i="6"/>
  <c r="Z93" i="6"/>
  <c r="AL93" i="6"/>
  <c r="AT93" i="6"/>
  <c r="AY93" i="6"/>
  <c r="BG93" i="6"/>
  <c r="BK93" i="6"/>
  <c r="M94" i="6"/>
  <c r="M58" i="6"/>
  <c r="A58" i="6"/>
  <c r="P94" i="6"/>
  <c r="T94" i="6"/>
  <c r="X94" i="6"/>
  <c r="AB94" i="6"/>
  <c r="AJ94" i="6"/>
  <c r="AN94" i="6"/>
  <c r="BA94" i="6"/>
  <c r="BI94" i="6"/>
  <c r="BM94" i="6"/>
  <c r="A60" i="6"/>
  <c r="M60" i="6"/>
  <c r="O85" i="6"/>
  <c r="S85" i="6"/>
  <c r="W85" i="6"/>
  <c r="AI85" i="6"/>
  <c r="AQ85" i="6"/>
  <c r="AU85" i="6"/>
  <c r="AZ85" i="6"/>
  <c r="BD85" i="6"/>
  <c r="BH85" i="6"/>
  <c r="BL85" i="6"/>
  <c r="AK86" i="6"/>
  <c r="BB86" i="6"/>
  <c r="O87" i="6"/>
  <c r="S87" i="6"/>
  <c r="W87" i="6"/>
  <c r="AI87" i="6"/>
  <c r="AQ87" i="6"/>
  <c r="AU87" i="6"/>
  <c r="AZ87" i="6"/>
  <c r="BD87" i="6"/>
  <c r="BH87" i="6"/>
  <c r="BL87" i="6"/>
  <c r="AK88" i="6"/>
  <c r="BB88" i="6"/>
  <c r="O89" i="6"/>
  <c r="S89" i="6"/>
  <c r="W89" i="6"/>
  <c r="AI89" i="6"/>
  <c r="AQ89" i="6"/>
  <c r="AU89" i="6"/>
  <c r="AZ89" i="6"/>
  <c r="BD89" i="6"/>
  <c r="BH89" i="6"/>
  <c r="BL89" i="6"/>
  <c r="AK90" i="6"/>
  <c r="BB90" i="6"/>
  <c r="BJ90" i="6"/>
  <c r="O91" i="6"/>
  <c r="S91" i="6"/>
  <c r="W91" i="6"/>
  <c r="AI91" i="6"/>
  <c r="AQ91" i="6"/>
  <c r="AU91" i="6"/>
  <c r="AZ91" i="6"/>
  <c r="BD91" i="6"/>
  <c r="BH91" i="6"/>
  <c r="BL91" i="6"/>
  <c r="AK92" i="6"/>
  <c r="BB92" i="6"/>
  <c r="BJ92" i="6"/>
  <c r="O93" i="6"/>
  <c r="S93" i="6"/>
  <c r="W93" i="6"/>
  <c r="AI93" i="6"/>
  <c r="AQ93" i="6"/>
  <c r="AU93" i="6"/>
  <c r="AZ93" i="6"/>
  <c r="BD93" i="6"/>
  <c r="BH93" i="6"/>
  <c r="BL93" i="6"/>
  <c r="AK94" i="6"/>
  <c r="AO94" i="6"/>
  <c r="BB94" i="6"/>
  <c r="BJ94" i="6"/>
  <c r="M31" i="6"/>
  <c r="BA81" i="6"/>
  <c r="BI81" i="6"/>
  <c r="BM81" i="6"/>
  <c r="N82" i="6"/>
  <c r="R82" i="6"/>
  <c r="V82" i="6"/>
  <c r="Z82" i="6"/>
  <c r="AL82" i="6"/>
  <c r="AP82" i="6"/>
  <c r="AT82" i="6"/>
  <c r="AY82" i="6"/>
  <c r="BC82" i="6"/>
  <c r="BG82" i="6"/>
  <c r="BK82" i="6"/>
  <c r="M83" i="6"/>
  <c r="A47" i="6"/>
  <c r="M47" i="6"/>
  <c r="P83" i="6"/>
  <c r="T83" i="6"/>
  <c r="X83" i="6"/>
  <c r="AB83" i="6"/>
  <c r="AF83" i="6"/>
  <c r="AJ83" i="6"/>
  <c r="AN83" i="6"/>
  <c r="BA83" i="6"/>
  <c r="BI83" i="6"/>
  <c r="BM83" i="6"/>
  <c r="N84" i="6"/>
  <c r="R84" i="6"/>
  <c r="V84" i="6"/>
  <c r="Z84" i="6"/>
  <c r="AL84" i="6"/>
  <c r="AP84" i="6"/>
  <c r="AT84" i="6"/>
  <c r="AY84" i="6"/>
  <c r="BC84" i="6"/>
  <c r="BG84" i="6"/>
  <c r="BK84" i="6"/>
  <c r="M85" i="6"/>
  <c r="A49" i="6"/>
  <c r="M49" i="6"/>
  <c r="P85" i="6"/>
  <c r="T85" i="6"/>
  <c r="X85" i="6"/>
  <c r="AB85" i="6"/>
  <c r="AF85" i="6"/>
  <c r="AJ85" i="6"/>
  <c r="AN85" i="6"/>
  <c r="BA85" i="6"/>
  <c r="BI85" i="6"/>
  <c r="BM85" i="6"/>
  <c r="N86" i="6"/>
  <c r="R86" i="6"/>
  <c r="V86" i="6"/>
  <c r="Z86" i="6"/>
  <c r="AL86" i="6"/>
  <c r="AP86" i="6"/>
  <c r="AT86" i="6"/>
  <c r="AY86" i="6"/>
  <c r="BC86" i="6"/>
  <c r="BG86" i="6"/>
  <c r="BK86" i="6"/>
  <c r="M87" i="6"/>
  <c r="A51" i="6"/>
  <c r="M51" i="6"/>
  <c r="P87" i="6"/>
  <c r="T87" i="6"/>
  <c r="X87" i="6"/>
  <c r="AB87" i="6"/>
  <c r="AF87" i="6"/>
  <c r="AJ87" i="6"/>
  <c r="AN87" i="6"/>
  <c r="BA87" i="6"/>
  <c r="BI87" i="6"/>
  <c r="BM87" i="6"/>
  <c r="N88" i="6"/>
  <c r="R88" i="6"/>
  <c r="V88" i="6"/>
  <c r="Z88" i="6"/>
  <c r="AL88" i="6"/>
  <c r="AP88" i="6"/>
  <c r="AT88" i="6"/>
  <c r="AY88" i="6"/>
  <c r="BC88" i="6"/>
  <c r="BG88" i="6"/>
  <c r="BK88" i="6"/>
  <c r="M89" i="6"/>
  <c r="A53" i="6"/>
  <c r="M53" i="6"/>
  <c r="P89" i="6"/>
  <c r="T89" i="6"/>
  <c r="X89" i="6"/>
  <c r="AB89" i="6"/>
  <c r="AF89" i="6"/>
  <c r="AJ89" i="6"/>
  <c r="AN89" i="6"/>
  <c r="BA89" i="6"/>
  <c r="BI89" i="6"/>
  <c r="BM89" i="6"/>
  <c r="N90" i="6"/>
  <c r="R90" i="6"/>
  <c r="V90" i="6"/>
  <c r="Z90" i="6"/>
  <c r="AL90" i="6"/>
  <c r="AP90" i="6"/>
  <c r="AT90" i="6"/>
  <c r="AY90" i="6"/>
  <c r="BG90" i="6"/>
  <c r="BK90" i="6"/>
  <c r="M91" i="6"/>
  <c r="A55" i="6"/>
  <c r="M55" i="6"/>
  <c r="P91" i="6"/>
  <c r="T91" i="6"/>
  <c r="X91" i="6"/>
  <c r="AB91" i="6"/>
  <c r="AF91" i="6"/>
  <c r="AJ91" i="6"/>
  <c r="AN91" i="6"/>
  <c r="BA91" i="6"/>
  <c r="BI91" i="6"/>
  <c r="BM91" i="6"/>
  <c r="N92" i="6"/>
  <c r="R92" i="6"/>
  <c r="V92" i="6"/>
  <c r="Z92" i="6"/>
  <c r="AL92" i="6"/>
  <c r="AP92" i="6"/>
  <c r="AT92" i="6"/>
  <c r="AY92" i="6"/>
  <c r="BG92" i="6"/>
  <c r="BK92" i="6"/>
  <c r="M93" i="6"/>
  <c r="A57" i="6"/>
  <c r="M57" i="6"/>
  <c r="P93" i="6"/>
  <c r="T93" i="6"/>
  <c r="X93" i="6"/>
  <c r="AB93" i="6"/>
  <c r="AF93" i="6"/>
  <c r="AJ93" i="6"/>
  <c r="AN93" i="6"/>
  <c r="BA93" i="6"/>
  <c r="BI93" i="6"/>
  <c r="BM93" i="6"/>
  <c r="N94" i="6"/>
  <c r="R94" i="6"/>
  <c r="V94" i="6"/>
  <c r="Z94" i="6"/>
  <c r="AL94" i="6"/>
  <c r="AP94" i="6"/>
  <c r="AT94" i="6"/>
  <c r="AY94" i="6"/>
  <c r="BG94" i="6"/>
  <c r="BK94" i="6"/>
  <c r="M95" i="6"/>
  <c r="A59" i="6"/>
  <c r="M59" i="6"/>
  <c r="A61" i="6"/>
  <c r="M61" i="6"/>
  <c r="M32" i="6"/>
  <c r="F68" i="6" l="1"/>
  <c r="AV99" i="6"/>
  <c r="BN99" i="6"/>
  <c r="AC99" i="6"/>
  <c r="BJ99" i="6"/>
  <c r="AO99" i="6"/>
  <c r="U99" i="6"/>
  <c r="Z99" i="6"/>
  <c r="Q99" i="6"/>
  <c r="N99" i="6"/>
  <c r="AG99" i="6"/>
  <c r="BL99" i="6"/>
  <c r="AU99" i="6"/>
  <c r="AA99" i="6"/>
  <c r="BG99" i="6"/>
  <c r="AP99" i="6"/>
  <c r="R99" i="6"/>
  <c r="BA99" i="6"/>
  <c r="AJ99" i="6"/>
  <c r="T99" i="6"/>
  <c r="BH99" i="6"/>
  <c r="AQ99" i="6"/>
  <c r="W99" i="6"/>
  <c r="AL99" i="6"/>
  <c r="AK99" i="6"/>
  <c r="AH102" i="6" s="1"/>
  <c r="AF99" i="6"/>
  <c r="P99" i="6"/>
  <c r="BD99" i="6"/>
  <c r="AI99" i="6"/>
  <c r="S99" i="6"/>
  <c r="AY99" i="6"/>
  <c r="BB99" i="6"/>
  <c r="BM99" i="6"/>
  <c r="AR99" i="6"/>
  <c r="AB99" i="6"/>
  <c r="AZ99" i="6"/>
  <c r="O99" i="6"/>
  <c r="AT99" i="6"/>
  <c r="V99" i="6"/>
  <c r="T102" i="6" s="1"/>
  <c r="AS99" i="6"/>
  <c r="BI99" i="6"/>
  <c r="AN99" i="6"/>
  <c r="X99" i="6"/>
  <c r="AQ102" i="6" l="1"/>
  <c r="BM102" i="6"/>
  <c r="Y102" i="6"/>
  <c r="BE102" i="6"/>
  <c r="N102" i="6"/>
</calcChain>
</file>

<file path=xl/sharedStrings.xml><?xml version="1.0" encoding="utf-8"?>
<sst xmlns="http://schemas.openxmlformats.org/spreadsheetml/2006/main" count="225" uniqueCount="163">
  <si>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</si>
  <si>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</si>
  <si>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</si>
  <si>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</si>
  <si>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</si>
  <si>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</si>
  <si>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</si>
  <si>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</si>
  <si>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</si>
  <si>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</si>
  <si>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</si>
  <si>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Risk-free rate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</si>
  <si>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</si>
  <si>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WIANZ</t>
  </si>
  <si>
    <t>Security name</t>
  </si>
  <si>
    <t>Coupon frequency</t>
  </si>
  <si>
    <t>AIANZ 7 1/4 11/07/15</t>
  </si>
  <si>
    <t>AIANZ 8 08/10/16</t>
  </si>
  <si>
    <t>AIANZ 8 11/15/16</t>
  </si>
  <si>
    <t>AIANZ 5.47 10/17/17</t>
  </si>
  <si>
    <t>AIANZ 4.73 12/13/19</t>
  </si>
  <si>
    <t>AIANZ 5.52 05/28/21</t>
  </si>
  <si>
    <t>GENEPO 7.65 03/15/16</t>
  </si>
  <si>
    <t>GENEPO 7.185 09/15/16</t>
  </si>
  <si>
    <t>GENEPO 5.205 11/01/19</t>
  </si>
  <si>
    <t>GENEPO 8.3 06/23/20</t>
  </si>
  <si>
    <t>GENEPO 5.81 03/08/23</t>
  </si>
  <si>
    <t>MRPNZ 8.36 05/15/13</t>
  </si>
  <si>
    <t>MRPNZ 7.55 10/12/16</t>
  </si>
  <si>
    <t>MRPNZ 5.029 03/06/19</t>
  </si>
  <si>
    <t>MRPNZ 8.21 02/11/20</t>
  </si>
  <si>
    <t>MRPNZ 5.793 03/06/23</t>
  </si>
  <si>
    <t>VCTNZ 7.8 10/15/14</t>
  </si>
  <si>
    <t>WIANZ 7 1/2 11/15/13</t>
  </si>
  <si>
    <t>WIANZ 5.27 06/11/20</t>
  </si>
  <si>
    <t>WIANZ 6 1/4 05/15/21</t>
  </si>
  <si>
    <t>CENNZ 8 05/15/14</t>
  </si>
  <si>
    <t>CENNZ 7.855 04/13/17</t>
  </si>
  <si>
    <t>CENNZ 4.8 05/24/18</t>
  </si>
  <si>
    <t>CENNZ 5.8 05/15/19</t>
  </si>
  <si>
    <t>CENNZ 5.277 05/27/20</t>
  </si>
  <si>
    <t>PIFAU 6.39 03/29/13</t>
  </si>
  <si>
    <t>PIFAU 6.53 06/29/15</t>
  </si>
  <si>
    <t>PIFAU 6.74 09/28/17</t>
  </si>
  <si>
    <t>PIFAU 6.31 12/20/18</t>
  </si>
  <si>
    <t>TPNZ 6.595 02/15/17</t>
  </si>
  <si>
    <t>TPNZ 5.14 11/30/18</t>
  </si>
  <si>
    <t>TPNZ 4.65 09/06/19</t>
  </si>
  <si>
    <t>TPNZ 7.19 11/12/19</t>
  </si>
  <si>
    <t>TPNZ 6.95 06/10/20</t>
  </si>
  <si>
    <t>TPNZ 5.448 03/15/23</t>
  </si>
  <si>
    <t>SPKNZ 6.92 03/22/13</t>
  </si>
  <si>
    <t>SPKNZ 8.65 06/15/15</t>
  </si>
  <si>
    <t>SPKNZ 8.35 06/15/15</t>
  </si>
  <si>
    <t>SPKNZ 7.04 03/22/16</t>
  </si>
  <si>
    <t>SPKNZ 5 1/4 10/25/19</t>
  </si>
  <si>
    <t>TLSAU 7.15 11/24/14</t>
  </si>
  <si>
    <t>TLSAU 7.515 07/11/17</t>
  </si>
  <si>
    <t>FCGNZ 6.86 04/21/14</t>
  </si>
  <si>
    <t>FCGNZ 7 3/4 03/10/15</t>
  </si>
  <si>
    <t>FCGNZ 6.83 03/04/16</t>
  </si>
  <si>
    <t>FCGNZ 4.6 10/24/17</t>
  </si>
  <si>
    <t>FCGNZ 5.52 02/25/20</t>
  </si>
  <si>
    <t>FCGNZ 5.9 02/25/22</t>
  </si>
  <si>
    <t>MERINZ 7.15 03/16/15</t>
  </si>
  <si>
    <t>MERINZ 7.55 03/16/17</t>
  </si>
  <si>
    <t>CHRINT 5.15 12/06/19</t>
  </si>
  <si>
    <t>CHRINT 6 1/4 10/04/21</t>
  </si>
  <si>
    <t>#N/A N/A</t>
  </si>
  <si>
    <t>S/A</t>
  </si>
  <si>
    <t>Qtrly</t>
  </si>
  <si>
    <t>7/11/2015</t>
  </si>
  <si>
    <t>10/08/2016</t>
  </si>
  <si>
    <t>15/11/2016</t>
  </si>
  <si>
    <t>17/10/2017</t>
  </si>
  <si>
    <t>13/12/2019</t>
  </si>
  <si>
    <t>28/05/2021</t>
  </si>
  <si>
    <t>15/03/2016</t>
  </si>
  <si>
    <t>15/09/2016</t>
  </si>
  <si>
    <t>1/11/2019</t>
  </si>
  <si>
    <t>23/06/2020</t>
  </si>
  <si>
    <t>8/03/2023</t>
  </si>
  <si>
    <t>15/05/2013</t>
  </si>
  <si>
    <t>12/10/2016</t>
  </si>
  <si>
    <t>6/03/2019</t>
  </si>
  <si>
    <t>11/02/2020</t>
  </si>
  <si>
    <t>6/03/2023</t>
  </si>
  <si>
    <t>15/10/2014</t>
  </si>
  <si>
    <t>15/11/2013</t>
  </si>
  <si>
    <t>11/06/2020</t>
  </si>
  <si>
    <t>15/05/2021</t>
  </si>
  <si>
    <t>15/05/2014</t>
  </si>
  <si>
    <t>13/04/2017</t>
  </si>
  <si>
    <t>24/05/2018</t>
  </si>
  <si>
    <t>15/05/2019</t>
  </si>
  <si>
    <t>27/05/2020</t>
  </si>
  <si>
    <t>29/03/2013</t>
  </si>
  <si>
    <t>29/06/2015</t>
  </si>
  <si>
    <t>28/09/2017</t>
  </si>
  <si>
    <t>20/12/2018</t>
  </si>
  <si>
    <t>15/02/2017</t>
  </si>
  <si>
    <t>30/11/2018</t>
  </si>
  <si>
    <t>6/09/2019</t>
  </si>
  <si>
    <t>12/11/2019</t>
  </si>
  <si>
    <t>10/06/2020</t>
  </si>
  <si>
    <t>15/03/2023</t>
  </si>
  <si>
    <t>22/03/2013</t>
  </si>
  <si>
    <t>15/06/2015</t>
  </si>
  <si>
    <t>22/03/2016</t>
  </si>
  <si>
    <t>25/10/2019</t>
  </si>
  <si>
    <t>24/11/2014</t>
  </si>
  <si>
    <t>11/07/2017</t>
  </si>
  <si>
    <t>21/04/2014</t>
  </si>
  <si>
    <t>10/03/2015</t>
  </si>
  <si>
    <t>4/03/2016</t>
  </si>
  <si>
    <t>24/10/2017</t>
  </si>
  <si>
    <t>25/02/2020</t>
  </si>
  <si>
    <t>25/02/2022</t>
  </si>
  <si>
    <t>16/03/2015</t>
  </si>
  <si>
    <t>16/03/2017</t>
  </si>
  <si>
    <t>6/12/2019</t>
  </si>
  <si>
    <t>4/10/2021</t>
  </si>
  <si>
    <t>NZGB 6 11/15/11</t>
  </si>
  <si>
    <t>NZGB 6 1/2 04/15/13</t>
  </si>
  <si>
    <t>NZGB 6 04/15/15</t>
  </si>
  <si>
    <t>NZGB 6 12/15/17</t>
  </si>
  <si>
    <t>NZGB 5 03/15/19</t>
  </si>
  <si>
    <t>NZGB 3 04/15/20</t>
  </si>
  <si>
    <t>NZGB 6 05/15/21</t>
  </si>
  <si>
    <t>NZGB 5 1/2 04/15/23</t>
  </si>
  <si>
    <t>15/11/2011</t>
  </si>
  <si>
    <t>15/04/2013</t>
  </si>
  <si>
    <t>15/04/2015</t>
  </si>
  <si>
    <t>15/12/2017</t>
  </si>
  <si>
    <t>15/03/2019</t>
  </si>
  <si>
    <t>15/04/2020</t>
  </si>
  <si>
    <t>15/04/2023</t>
  </si>
  <si>
    <t>Cost of capital determination</t>
  </si>
  <si>
    <t>Maturity date</t>
  </si>
  <si>
    <t>WACC estimated as at:</t>
  </si>
  <si>
    <t>AIANZ</t>
  </si>
  <si>
    <t>GENEPO</t>
  </si>
  <si>
    <t>MRPNZ</t>
  </si>
  <si>
    <t>VCTNZ</t>
  </si>
  <si>
    <t>CENNZ</t>
  </si>
  <si>
    <t>PIFAU</t>
  </si>
  <si>
    <t>TPNZ</t>
  </si>
  <si>
    <t>SPKNZ</t>
  </si>
  <si>
    <t>TLSAU</t>
  </si>
  <si>
    <t>FCGNZ</t>
  </si>
  <si>
    <t>MERINZ</t>
  </si>
  <si>
    <t>CHRINT</t>
  </si>
  <si>
    <t>Annualisation reflects six monthly  or quarterly payment of interest</t>
  </si>
  <si>
    <t>Annualisation reflects six monthly or quarterly payment of interest</t>
  </si>
  <si>
    <t>Term (years)</t>
  </si>
  <si>
    <t>2016 information disclosure year for Maui Development Limited</t>
  </si>
  <si>
    <t>NZGB 4 1/2 04/15/27</t>
  </si>
  <si>
    <t>15/04/2027</t>
  </si>
  <si>
    <t>TPNZ 5.893 03/15/28</t>
  </si>
  <si>
    <t>15/03/2028</t>
  </si>
  <si>
    <t>5 year debt premium</t>
  </si>
  <si>
    <t>Calculation of risk-free rate and inputs for debt premium determination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</si>
  <si>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30 January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</si>
</sst>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4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16" applyNumberFormat="0" applyAlignment="0" applyProtection="0"/>
    <xf numFmtId="0" fontId="23" fillId="23" borderId="17" applyNumberFormat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16" applyNumberFormat="0" applyAlignment="0" applyProtection="0"/>
    <xf numFmtId="0" fontId="30" fillId="0" borderId="21" applyNumberFormat="0" applyFill="0" applyAlignment="0" applyProtection="0"/>
    <xf numFmtId="0" fontId="31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5" fillId="25" borderId="22" applyNumberFormat="0" applyFont="0" applyAlignment="0" applyProtection="0"/>
    <xf numFmtId="0" fontId="32" fillId="22" borderId="23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25" borderId="22" applyNumberFormat="0" applyFont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09">
    <xf numFmtId="0" fontId="0" fillId="0" borderId="0" xfId="0"/>
    <xf numFmtId="0" fontId="11" fillId="3" borderId="0" xfId="0" applyFont="1" applyFill="1" applyBorder="1"/>
    <xf numFmtId="0" fontId="11" fillId="3" borderId="0" xfId="0" applyFont="1" applyFill="1"/>
    <xf numFmtId="0" fontId="11" fillId="3" borderId="12" xfId="0" applyFont="1" applyFill="1" applyBorder="1"/>
    <xf numFmtId="0" fontId="11" fillId="3" borderId="15" xfId="0" applyFont="1" applyFill="1" applyBorder="1"/>
    <xf numFmtId="0" fontId="11" fillId="3" borderId="5" xfId="0" applyFont="1" applyFill="1" applyBorder="1"/>
    <xf numFmtId="0" fontId="11" fillId="3" borderId="10" xfId="0" applyFont="1" applyFill="1" applyBorder="1"/>
    <xf numFmtId="0" fontId="11" fillId="3" borderId="8" xfId="0" applyFont="1" applyFill="1" applyBorder="1"/>
    <xf numFmtId="165" fontId="11" fillId="3" borderId="0" xfId="0" applyNumberFormat="1" applyFont="1" applyFill="1"/>
    <xf numFmtId="0" fontId="11" fillId="3" borderId="9" xfId="0" applyFont="1" applyFill="1" applyBorder="1"/>
    <xf numFmtId="0" fontId="17" fillId="3" borderId="0" xfId="0" applyFont="1" applyFill="1"/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164" fontId="3" fillId="3" borderId="0" xfId="141" applyFont="1" applyFill="1"/>
    <xf numFmtId="2" fontId="7" fillId="3" borderId="0" xfId="0" applyNumberFormat="1" applyFont="1" applyFill="1" applyBorder="1" applyAlignment="1"/>
    <xf numFmtId="2" fontId="7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/>
    <xf numFmtId="2" fontId="10" fillId="3" borderId="0" xfId="0" applyNumberFormat="1" applyFont="1" applyFill="1" applyBorder="1" applyAlignment="1">
      <alignment horizontal="center"/>
    </xf>
    <xf numFmtId="14" fontId="7" fillId="3" borderId="0" xfId="0" applyNumberFormat="1" applyFont="1" applyFill="1" applyBorder="1" applyAlignment="1">
      <alignment wrapText="1"/>
    </xf>
    <xf numFmtId="14" fontId="7" fillId="3" borderId="0" xfId="0" applyNumberFormat="1" applyFont="1" applyFill="1" applyBorder="1" applyAlignment="1">
      <alignment horizontal="center" wrapText="1"/>
    </xf>
    <xf numFmtId="165" fontId="7" fillId="3" borderId="0" xfId="0" applyNumberFormat="1" applyFont="1" applyFill="1" applyBorder="1" applyAlignment="1">
      <alignment horizontal="center"/>
    </xf>
    <xf numFmtId="165" fontId="7" fillId="3" borderId="0" xfId="0" applyNumberFormat="1" applyFont="1" applyFill="1" applyBorder="1"/>
    <xf numFmtId="0" fontId="12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right"/>
    </xf>
    <xf numFmtId="165" fontId="7" fillId="3" borderId="8" xfId="0" applyNumberFormat="1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11" fillId="3" borderId="14" xfId="0" applyFont="1" applyFill="1" applyBorder="1"/>
    <xf numFmtId="0" fontId="11" fillId="3" borderId="0" xfId="0" applyFont="1" applyFill="1" applyBorder="1" applyAlignment="1">
      <alignment horizontal="right"/>
    </xf>
    <xf numFmtId="0" fontId="11" fillId="3" borderId="14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/>
    </xf>
    <xf numFmtId="14" fontId="11" fillId="3" borderId="0" xfId="0" applyNumberFormat="1" applyFont="1" applyFill="1" applyBorder="1" applyAlignment="1">
      <alignment horizontal="right"/>
    </xf>
    <xf numFmtId="14" fontId="11" fillId="3" borderId="7" xfId="0" applyNumberFormat="1" applyFont="1" applyFill="1" applyBorder="1"/>
    <xf numFmtId="165" fontId="11" fillId="3" borderId="6" xfId="0" applyNumberFormat="1" applyFont="1" applyFill="1" applyBorder="1"/>
    <xf numFmtId="165" fontId="11" fillId="3" borderId="0" xfId="0" applyNumberFormat="1" applyFont="1" applyFill="1" applyBorder="1"/>
    <xf numFmtId="14" fontId="11" fillId="3" borderId="0" xfId="0" applyNumberFormat="1" applyFont="1" applyFill="1" applyBorder="1"/>
    <xf numFmtId="165" fontId="11" fillId="3" borderId="14" xfId="0" applyNumberFormat="1" applyFont="1" applyFill="1" applyBorder="1"/>
    <xf numFmtId="165" fontId="11" fillId="3" borderId="10" xfId="0" applyNumberFormat="1" applyFont="1" applyFill="1" applyBorder="1"/>
    <xf numFmtId="165" fontId="11" fillId="3" borderId="11" xfId="0" applyNumberFormat="1" applyFont="1" applyFill="1" applyBorder="1"/>
    <xf numFmtId="165" fontId="11" fillId="3" borderId="8" xfId="0" applyNumberFormat="1" applyFont="1" applyFill="1" applyBorder="1"/>
    <xf numFmtId="2" fontId="11" fillId="3" borderId="0" xfId="0" applyNumberFormat="1" applyFont="1" applyFill="1"/>
    <xf numFmtId="14" fontId="11" fillId="3" borderId="0" xfId="0" applyNumberFormat="1" applyFont="1" applyFill="1"/>
    <xf numFmtId="0" fontId="11" fillId="3" borderId="15" xfId="0" applyFont="1" applyFill="1" applyBorder="1" applyAlignment="1">
      <alignment horizontal="right"/>
    </xf>
    <xf numFmtId="14" fontId="11" fillId="3" borderId="0" xfId="0" applyNumberFormat="1" applyFont="1" applyFill="1" applyAlignment="1">
      <alignment horizontal="right" wrapText="1"/>
    </xf>
    <xf numFmtId="165" fontId="11" fillId="3" borderId="2" xfId="0" applyNumberFormat="1" applyFont="1" applyFill="1" applyBorder="1"/>
    <xf numFmtId="165" fontId="11" fillId="3" borderId="3" xfId="0" applyNumberFormat="1" applyFont="1" applyFill="1" applyBorder="1"/>
    <xf numFmtId="165" fontId="11" fillId="3" borderId="4" xfId="0" applyNumberFormat="1" applyFont="1" applyFill="1" applyBorder="1"/>
    <xf numFmtId="14" fontId="11" fillId="3" borderId="0" xfId="0" applyNumberFormat="1" applyFont="1" applyFill="1" applyAlignment="1">
      <alignment wrapText="1"/>
    </xf>
    <xf numFmtId="0" fontId="11" fillId="3" borderId="0" xfId="0" applyFont="1" applyFill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165" fontId="11" fillId="3" borderId="3" xfId="0" applyNumberFormat="1" applyFont="1" applyFill="1" applyBorder="1" applyAlignment="1">
      <alignment horizontal="right"/>
    </xf>
    <xf numFmtId="165" fontId="11" fillId="3" borderId="4" xfId="0" applyNumberFormat="1" applyFont="1" applyFill="1" applyBorder="1" applyAlignment="1">
      <alignment horizontal="right"/>
    </xf>
    <xf numFmtId="0" fontId="11" fillId="3" borderId="3" xfId="0" applyFont="1" applyFill="1" applyBorder="1"/>
    <xf numFmtId="0" fontId="11" fillId="3" borderId="12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1" fillId="3" borderId="4" xfId="0" applyFont="1" applyFill="1" applyBorder="1"/>
    <xf numFmtId="2" fontId="3" fillId="3" borderId="0" xfId="0" applyNumberFormat="1" applyFont="1" applyFill="1" applyBorder="1"/>
    <xf numFmtId="165" fontId="11" fillId="2" borderId="6" xfId="0" applyNumberFormat="1" applyFont="1" applyFill="1" applyBorder="1"/>
    <xf numFmtId="165" fontId="11" fillId="2" borderId="10" xfId="0" applyNumberFormat="1" applyFont="1" applyFill="1" applyBorder="1"/>
    <xf numFmtId="165" fontId="11" fillId="2" borderId="13" xfId="96" applyNumberFormat="1" applyFont="1" applyFill="1" applyBorder="1"/>
    <xf numFmtId="165" fontId="11" fillId="2" borderId="13" xfId="101" applyNumberFormat="1" applyFont="1" applyFill="1" applyBorder="1"/>
    <xf numFmtId="165" fontId="3" fillId="2" borderId="14" xfId="140" applyNumberFormat="1" applyFont="1" applyFill="1" applyBorder="1"/>
    <xf numFmtId="165" fontId="11" fillId="2" borderId="13" xfId="110" applyNumberFormat="1" applyFont="1" applyFill="1" applyBorder="1"/>
    <xf numFmtId="165" fontId="11" fillId="2" borderId="13" xfId="112" applyNumberFormat="1" applyFont="1" applyFill="1" applyBorder="1"/>
    <xf numFmtId="165" fontId="11" fillId="2" borderId="13" xfId="113" applyNumberFormat="1" applyFont="1" applyFill="1" applyBorder="1"/>
    <xf numFmtId="165" fontId="3" fillId="2" borderId="13" xfId="140" applyNumberFormat="1" applyFont="1" applyFill="1" applyBorder="1"/>
    <xf numFmtId="165" fontId="11" fillId="2" borderId="13" xfId="116" applyNumberFormat="1" applyFont="1" applyFill="1" applyBorder="1"/>
    <xf numFmtId="165" fontId="11" fillId="2" borderId="13" xfId="118" applyNumberFormat="1" applyFont="1" applyFill="1" applyBorder="1"/>
    <xf numFmtId="165" fontId="11" fillId="2" borderId="13" xfId="122" applyNumberFormat="1" applyFont="1" applyFill="1" applyBorder="1"/>
    <xf numFmtId="165" fontId="11" fillId="2" borderId="13" xfId="124" applyNumberFormat="1" applyFont="1" applyFill="1" applyBorder="1"/>
    <xf numFmtId="165" fontId="11" fillId="2" borderId="13" xfId="126" applyNumberFormat="1" applyFont="1" applyFill="1" applyBorder="1"/>
    <xf numFmtId="165" fontId="11" fillId="2" borderId="13" xfId="128" applyNumberFormat="1" applyFont="1" applyFill="1" applyBorder="1"/>
    <xf numFmtId="165" fontId="11" fillId="2" borderId="13" xfId="129" applyNumberFormat="1" applyFont="1" applyFill="1" applyBorder="1"/>
    <xf numFmtId="165" fontId="11" fillId="2" borderId="13" xfId="130" applyNumberFormat="1" applyFont="1" applyFill="1" applyBorder="1"/>
    <xf numFmtId="165" fontId="11" fillId="2" borderId="13" xfId="132" applyNumberFormat="1" applyFont="1" applyFill="1" applyBorder="1"/>
    <xf numFmtId="165" fontId="11" fillId="2" borderId="14" xfId="101" applyNumberFormat="1" applyFont="1" applyFill="1" applyBorder="1"/>
    <xf numFmtId="165" fontId="11" fillId="2" borderId="14" xfId="110" applyNumberFormat="1" applyFont="1" applyFill="1" applyBorder="1"/>
    <xf numFmtId="165" fontId="11" fillId="2" borderId="14" xfId="112" applyNumberFormat="1" applyFont="1" applyFill="1" applyBorder="1"/>
    <xf numFmtId="165" fontId="11" fillId="2" borderId="14" xfId="113" applyNumberFormat="1" applyFont="1" applyFill="1" applyBorder="1"/>
    <xf numFmtId="165" fontId="11" fillId="2" borderId="14" xfId="116" applyNumberFormat="1" applyFont="1" applyFill="1" applyBorder="1"/>
    <xf numFmtId="165" fontId="11" fillId="2" borderId="14" xfId="118" applyNumberFormat="1" applyFont="1" applyFill="1" applyBorder="1"/>
    <xf numFmtId="165" fontId="11" fillId="2" borderId="14" xfId="122" applyNumberFormat="1" applyFont="1" applyFill="1" applyBorder="1"/>
    <xf numFmtId="165" fontId="11" fillId="2" borderId="14" xfId="124" applyNumberFormat="1" applyFont="1" applyFill="1" applyBorder="1"/>
    <xf numFmtId="165" fontId="11" fillId="2" borderId="14" xfId="126" applyNumberFormat="1" applyFont="1" applyFill="1" applyBorder="1"/>
    <xf numFmtId="165" fontId="11" fillId="2" borderId="14" xfId="128" applyNumberFormat="1" applyFont="1" applyFill="1" applyBorder="1"/>
    <xf numFmtId="165" fontId="11" fillId="2" borderId="14" xfId="129" applyNumberFormat="1" applyFont="1" applyFill="1" applyBorder="1"/>
    <xf numFmtId="165" fontId="11" fillId="2" borderId="14" xfId="130" applyNumberFormat="1" applyFont="1" applyFill="1" applyBorder="1"/>
    <xf numFmtId="165" fontId="11" fillId="2" borderId="14" xfId="132" applyNumberFormat="1" applyFont="1" applyFill="1" applyBorder="1"/>
    <xf numFmtId="165" fontId="11" fillId="2" borderId="14" xfId="0" applyNumberFormat="1" applyFont="1" applyFill="1" applyBorder="1"/>
    <xf numFmtId="0" fontId="14" fillId="3" borderId="0" xfId="0" applyFont="1" applyFill="1"/>
    <xf numFmtId="0" fontId="11" fillId="3" borderId="5" xfId="0" applyFont="1" applyFill="1" applyBorder="1" applyAlignment="1">
      <alignment horizontal="right"/>
    </xf>
    <xf numFmtId="165" fontId="11" fillId="2" borderId="14" xfId="96" applyNumberFormat="1" applyFont="1" applyFill="1" applyBorder="1"/>
    <xf numFmtId="165" fontId="11" fillId="2" borderId="0" xfId="94" applyNumberFormat="1" applyFont="1" applyFill="1" applyBorder="1"/>
    <xf numFmtId="165" fontId="11" fillId="2" borderId="0" xfId="97" applyNumberFormat="1" applyFont="1" applyFill="1" applyBorder="1"/>
    <xf numFmtId="165" fontId="11" fillId="2" borderId="0" xfId="111" applyNumberFormat="1" applyFont="1" applyFill="1" applyBorder="1"/>
    <xf numFmtId="165" fontId="11" fillId="2" borderId="0" xfId="113" applyNumberFormat="1" applyFont="1" applyFill="1" applyBorder="1"/>
    <xf numFmtId="165" fontId="11" fillId="2" borderId="0" xfId="114" applyNumberFormat="1" applyFont="1" applyFill="1" applyBorder="1"/>
    <xf numFmtId="165" fontId="11" fillId="2" borderId="0" xfId="115" applyNumberFormat="1" applyFont="1" applyFill="1" applyBorder="1"/>
    <xf numFmtId="165" fontId="11" fillId="2" borderId="0" xfId="121" applyNumberFormat="1" applyFont="1" applyFill="1" applyBorder="1"/>
    <xf numFmtId="165" fontId="11" fillId="2" borderId="0" xfId="123" applyNumberFormat="1" applyFont="1" applyFill="1" applyBorder="1"/>
    <xf numFmtId="165" fontId="11" fillId="2" borderId="0" xfId="125" applyNumberFormat="1" applyFont="1" applyFill="1" applyBorder="1"/>
    <xf numFmtId="165" fontId="11" fillId="2" borderId="0" xfId="127" applyNumberFormat="1" applyFont="1" applyFill="1" applyBorder="1"/>
    <xf numFmtId="165" fontId="11" fillId="2" borderId="0" xfId="129" applyNumberFormat="1" applyFont="1" applyFill="1" applyBorder="1"/>
    <xf numFmtId="165" fontId="11" fillId="2" borderId="0" xfId="131" applyNumberFormat="1" applyFont="1" applyFill="1" applyBorder="1"/>
    <xf numFmtId="165" fontId="11" fillId="2" borderId="7" xfId="133" applyNumberFormat="1" applyFont="1" applyFill="1" applyBorder="1"/>
    <xf numFmtId="165" fontId="11" fillId="2" borderId="11" xfId="96" applyNumberFormat="1" applyFont="1" applyFill="1" applyBorder="1"/>
    <xf numFmtId="165" fontId="11" fillId="2" borderId="11" xfId="101" applyNumberFormat="1" applyFont="1" applyFill="1" applyBorder="1"/>
    <xf numFmtId="165" fontId="3" fillId="2" borderId="11" xfId="140" applyNumberFormat="1" applyFont="1" applyFill="1" applyBorder="1"/>
    <xf numFmtId="165" fontId="11" fillId="2" borderId="11" xfId="110" applyNumberFormat="1" applyFont="1" applyFill="1" applyBorder="1"/>
    <xf numFmtId="165" fontId="11" fillId="2" borderId="11" xfId="112" applyNumberFormat="1" applyFont="1" applyFill="1" applyBorder="1"/>
    <xf numFmtId="165" fontId="11" fillId="2" borderId="11" xfId="113" applyNumberFormat="1" applyFont="1" applyFill="1" applyBorder="1"/>
    <xf numFmtId="165" fontId="11" fillId="2" borderId="11" xfId="116" applyNumberFormat="1" applyFont="1" applyFill="1" applyBorder="1"/>
    <xf numFmtId="165" fontId="11" fillId="2" borderId="11" xfId="118" applyNumberFormat="1" applyFont="1" applyFill="1" applyBorder="1"/>
    <xf numFmtId="165" fontId="11" fillId="2" borderId="11" xfId="122" applyNumberFormat="1" applyFont="1" applyFill="1" applyBorder="1"/>
    <xf numFmtId="165" fontId="11" fillId="2" borderId="11" xfId="124" applyNumberFormat="1" applyFont="1" applyFill="1" applyBorder="1"/>
    <xf numFmtId="165" fontId="11" fillId="2" borderId="11" xfId="126" applyNumberFormat="1" applyFont="1" applyFill="1" applyBorder="1"/>
    <xf numFmtId="165" fontId="11" fillId="2" borderId="11" xfId="128" applyNumberFormat="1" applyFont="1" applyFill="1" applyBorder="1"/>
    <xf numFmtId="165" fontId="11" fillId="2" borderId="11" xfId="129" applyNumberFormat="1" applyFont="1" applyFill="1" applyBorder="1"/>
    <xf numFmtId="165" fontId="11" fillId="2" borderId="11" xfId="130" applyNumberFormat="1" applyFont="1" applyFill="1" applyBorder="1"/>
    <xf numFmtId="165" fontId="11" fillId="2" borderId="11" xfId="132" applyNumberFormat="1" applyFont="1" applyFill="1" applyBorder="1"/>
    <xf numFmtId="165" fontId="11" fillId="2" borderId="15" xfId="94" applyNumberFormat="1" applyFont="1" applyFill="1" applyBorder="1"/>
    <xf numFmtId="165" fontId="11" fillId="2" borderId="8" xfId="94" applyNumberFormat="1" applyFont="1" applyFill="1" applyBorder="1"/>
    <xf numFmtId="165" fontId="11" fillId="2" borderId="15" xfId="97" applyNumberFormat="1" applyFont="1" applyFill="1" applyBorder="1"/>
    <xf numFmtId="165" fontId="11" fillId="2" borderId="8" xfId="97" applyNumberFormat="1" applyFont="1" applyFill="1" applyBorder="1"/>
    <xf numFmtId="165" fontId="11" fillId="2" borderId="15" xfId="111" applyNumberFormat="1" applyFont="1" applyFill="1" applyBorder="1"/>
    <xf numFmtId="165" fontId="11" fillId="2" borderId="8" xfId="111" applyNumberFormat="1" applyFont="1" applyFill="1" applyBorder="1"/>
    <xf numFmtId="165" fontId="11" fillId="2" borderId="15" xfId="113" applyNumberFormat="1" applyFont="1" applyFill="1" applyBorder="1"/>
    <xf numFmtId="165" fontId="11" fillId="2" borderId="8" xfId="113" applyNumberFormat="1" applyFont="1" applyFill="1" applyBorder="1"/>
    <xf numFmtId="165" fontId="11" fillId="2" borderId="15" xfId="114" applyNumberFormat="1" applyFont="1" applyFill="1" applyBorder="1"/>
    <xf numFmtId="165" fontId="11" fillId="2" borderId="8" xfId="114" applyNumberFormat="1" applyFont="1" applyFill="1" applyBorder="1"/>
    <xf numFmtId="165" fontId="11" fillId="2" borderId="15" xfId="115" applyNumberFormat="1" applyFont="1" applyFill="1" applyBorder="1"/>
    <xf numFmtId="165" fontId="11" fillId="2" borderId="8" xfId="115" applyNumberFormat="1" applyFont="1" applyFill="1" applyBorder="1"/>
    <xf numFmtId="165" fontId="11" fillId="2" borderId="5" xfId="119" applyNumberFormat="1" applyFont="1" applyFill="1" applyBorder="1"/>
    <xf numFmtId="165" fontId="11" fillId="2" borderId="9" xfId="119" applyNumberFormat="1" applyFont="1" applyFill="1" applyBorder="1"/>
    <xf numFmtId="165" fontId="11" fillId="2" borderId="6" xfId="117" applyNumberFormat="1" applyFont="1" applyFill="1" applyBorder="1"/>
    <xf numFmtId="165" fontId="11" fillId="2" borderId="12" xfId="117" applyNumberFormat="1" applyFont="1" applyFill="1" applyBorder="1"/>
    <xf numFmtId="165" fontId="11" fillId="2" borderId="10" xfId="117" applyNumberFormat="1" applyFont="1" applyFill="1" applyBorder="1"/>
    <xf numFmtId="165" fontId="11" fillId="2" borderId="7" xfId="119" applyNumberFormat="1" applyFont="1" applyFill="1" applyBorder="1"/>
    <xf numFmtId="165" fontId="11" fillId="2" borderId="15" xfId="121" applyNumberFormat="1" applyFont="1" applyFill="1" applyBorder="1"/>
    <xf numFmtId="165" fontId="11" fillId="2" borderId="8" xfId="121" applyNumberFormat="1" applyFont="1" applyFill="1" applyBorder="1"/>
    <xf numFmtId="165" fontId="11" fillId="2" borderId="15" xfId="123" applyNumberFormat="1" applyFont="1" applyFill="1" applyBorder="1"/>
    <xf numFmtId="165" fontId="11" fillId="2" borderId="8" xfId="123" applyNumberFormat="1" applyFont="1" applyFill="1" applyBorder="1"/>
    <xf numFmtId="165" fontId="11" fillId="2" borderId="15" xfId="125" applyNumberFormat="1" applyFont="1" applyFill="1" applyBorder="1"/>
    <xf numFmtId="165" fontId="11" fillId="2" borderId="8" xfId="125" applyNumberFormat="1" applyFont="1" applyFill="1" applyBorder="1"/>
    <xf numFmtId="165" fontId="11" fillId="2" borderId="5" xfId="133" applyNumberFormat="1" applyFont="1" applyFill="1" applyBorder="1"/>
    <xf numFmtId="165" fontId="11" fillId="2" borderId="9" xfId="133" applyNumberFormat="1" applyFont="1" applyFill="1" applyBorder="1"/>
    <xf numFmtId="165" fontId="11" fillId="2" borderId="15" xfId="131" applyNumberFormat="1" applyFont="1" applyFill="1" applyBorder="1"/>
    <xf numFmtId="165" fontId="11" fillId="2" borderId="8" xfId="131" applyNumberFormat="1" applyFont="1" applyFill="1" applyBorder="1"/>
    <xf numFmtId="165" fontId="11" fillId="2" borderId="15" xfId="129" applyNumberFormat="1" applyFont="1" applyFill="1" applyBorder="1"/>
    <xf numFmtId="165" fontId="11" fillId="2" borderId="8" xfId="129" applyNumberFormat="1" applyFont="1" applyFill="1" applyBorder="1"/>
    <xf numFmtId="165" fontId="11" fillId="2" borderId="15" xfId="127" applyNumberFormat="1" applyFont="1" applyFill="1" applyBorder="1"/>
    <xf numFmtId="165" fontId="11" fillId="2" borderId="8" xfId="127" applyNumberFormat="1" applyFont="1" applyFill="1" applyBorder="1"/>
    <xf numFmtId="0" fontId="3" fillId="3" borderId="0" xfId="0" applyFont="1" applyFill="1" applyBorder="1"/>
    <xf numFmtId="0" fontId="19" fillId="3" borderId="0" xfId="0" applyFont="1" applyFill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4" fontId="3" fillId="3" borderId="0" xfId="0" applyNumberFormat="1" applyFont="1" applyFill="1" applyBorder="1"/>
    <xf numFmtId="10" fontId="3" fillId="3" borderId="0" xfId="0" applyNumberFormat="1" applyFont="1" applyFill="1" applyBorder="1"/>
    <xf numFmtId="0" fontId="11" fillId="0" borderId="0" xfId="0" applyFont="1" applyFill="1"/>
    <xf numFmtId="0" fontId="11" fillId="3" borderId="7" xfId="0" applyFont="1" applyFill="1" applyBorder="1" applyAlignment="1">
      <alignment horizontal="right"/>
    </xf>
    <xf numFmtId="0" fontId="11" fillId="3" borderId="10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right"/>
    </xf>
    <xf numFmtId="0" fontId="11" fillId="3" borderId="9" xfId="0" applyFont="1" applyFill="1" applyBorder="1" applyAlignment="1">
      <alignment horizontal="right"/>
    </xf>
    <xf numFmtId="0" fontId="11" fillId="3" borderId="11" xfId="0" applyFont="1" applyFill="1" applyBorder="1" applyAlignment="1">
      <alignment horizontal="right"/>
    </xf>
    <xf numFmtId="165" fontId="11" fillId="2" borderId="0" xfId="88" applyNumberFormat="1" applyFont="1" applyFill="1" applyBorder="1"/>
    <xf numFmtId="165" fontId="11" fillId="2" borderId="14" xfId="85" applyNumberFormat="1" applyFont="1" applyFill="1" applyBorder="1"/>
    <xf numFmtId="165" fontId="11" fillId="2" borderId="14" xfId="86" applyNumberFormat="1" applyFont="1" applyFill="1" applyBorder="1"/>
    <xf numFmtId="165" fontId="11" fillId="2" borderId="14" xfId="87" applyNumberFormat="1" applyFont="1" applyFill="1" applyBorder="1"/>
    <xf numFmtId="165" fontId="11" fillId="2" borderId="14" xfId="89" applyNumberFormat="1" applyFont="1" applyFill="1" applyBorder="1"/>
    <xf numFmtId="165" fontId="11" fillId="2" borderId="11" xfId="85" applyNumberFormat="1" applyFont="1" applyFill="1" applyBorder="1"/>
    <xf numFmtId="165" fontId="11" fillId="2" borderId="9" xfId="85" applyNumberFormat="1" applyFont="1" applyFill="1" applyBorder="1"/>
    <xf numFmtId="165" fontId="11" fillId="2" borderId="11" xfId="86" applyNumberFormat="1" applyFont="1" applyFill="1" applyBorder="1"/>
    <xf numFmtId="165" fontId="11" fillId="2" borderId="11" xfId="87" applyNumberFormat="1" applyFont="1" applyFill="1" applyBorder="1"/>
    <xf numFmtId="165" fontId="11" fillId="2" borderId="8" xfId="88" applyNumberFormat="1" applyFont="1" applyFill="1" applyBorder="1"/>
    <xf numFmtId="165" fontId="11" fillId="2" borderId="11" xfId="89" applyNumberFormat="1" applyFont="1" applyFill="1" applyBorder="1"/>
    <xf numFmtId="165" fontId="11" fillId="2" borderId="12" xfId="92" applyNumberFormat="1" applyFont="1" applyFill="1" applyBorder="1"/>
    <xf numFmtId="165" fontId="11" fillId="2" borderId="13" xfId="93" applyNumberFormat="1" applyFont="1" applyFill="1" applyBorder="1"/>
    <xf numFmtId="165" fontId="11" fillId="2" borderId="14" xfId="98" applyNumberFormat="1" applyFont="1" applyFill="1" applyBorder="1"/>
    <xf numFmtId="165" fontId="11" fillId="2" borderId="13" xfId="99" applyNumberFormat="1" applyFont="1" applyFill="1" applyBorder="1"/>
    <xf numFmtId="165" fontId="11" fillId="2" borderId="15" xfId="100" applyNumberFormat="1" applyFont="1" applyFill="1" applyBorder="1"/>
    <xf numFmtId="165" fontId="11" fillId="2" borderId="5" xfId="102" applyNumberFormat="1" applyFont="1" applyFill="1" applyBorder="1"/>
    <xf numFmtId="165" fontId="11" fillId="2" borderId="15" xfId="103" applyNumberFormat="1" applyFont="1" applyFill="1" applyBorder="1"/>
    <xf numFmtId="165" fontId="11" fillId="2" borderId="15" xfId="104" applyNumberFormat="1" applyFont="1" applyFill="1" applyBorder="1"/>
    <xf numFmtId="165" fontId="11" fillId="2" borderId="13" xfId="105" applyNumberFormat="1" applyFont="1" applyFill="1" applyBorder="1"/>
    <xf numFmtId="165" fontId="11" fillId="2" borderId="15" xfId="106" applyNumberFormat="1" applyFont="1" applyFill="1" applyBorder="1"/>
    <xf numFmtId="165" fontId="11" fillId="2" borderId="13" xfId="107" applyNumberFormat="1" applyFont="1" applyFill="1" applyBorder="1"/>
    <xf numFmtId="165" fontId="11" fillId="2" borderId="15" xfId="108" applyNumberFormat="1" applyFont="1" applyFill="1" applyBorder="1"/>
    <xf numFmtId="165" fontId="11" fillId="2" borderId="15" xfId="109" applyNumberFormat="1" applyFont="1" applyFill="1" applyBorder="1"/>
    <xf numFmtId="165" fontId="11" fillId="2" borderId="6" xfId="92" applyNumberFormat="1" applyFont="1" applyFill="1" applyBorder="1"/>
    <xf numFmtId="165" fontId="11" fillId="2" borderId="14" xfId="93" applyNumberFormat="1" applyFont="1" applyFill="1" applyBorder="1"/>
    <xf numFmtId="165" fontId="11" fillId="2" borderId="14" xfId="99" applyNumberFormat="1" applyFont="1" applyFill="1" applyBorder="1"/>
    <xf numFmtId="165" fontId="11" fillId="2" borderId="0" xfId="100" applyNumberFormat="1" applyFont="1" applyFill="1" applyBorder="1"/>
    <xf numFmtId="165" fontId="11" fillId="2" borderId="7" xfId="102" applyNumberFormat="1" applyFont="1" applyFill="1" applyBorder="1"/>
    <xf numFmtId="165" fontId="11" fillId="2" borderId="0" xfId="103" applyNumberFormat="1" applyFont="1" applyFill="1" applyBorder="1"/>
    <xf numFmtId="165" fontId="11" fillId="2" borderId="0" xfId="104" applyNumberFormat="1" applyFont="1" applyFill="1" applyBorder="1"/>
    <xf numFmtId="165" fontId="11" fillId="2" borderId="14" xfId="105" applyNumberFormat="1" applyFont="1" applyFill="1" applyBorder="1"/>
    <xf numFmtId="165" fontId="11" fillId="2" borderId="0" xfId="106" applyNumberFormat="1" applyFont="1" applyFill="1" applyBorder="1"/>
    <xf numFmtId="165" fontId="11" fillId="2" borderId="14" xfId="107" applyNumberFormat="1" applyFont="1" applyFill="1" applyBorder="1"/>
    <xf numFmtId="165" fontId="11" fillId="2" borderId="0" xfId="108" applyNumberFormat="1" applyFont="1" applyFill="1" applyBorder="1"/>
    <xf numFmtId="165" fontId="11" fillId="2" borderId="0" xfId="109" applyNumberFormat="1" applyFont="1" applyFill="1" applyBorder="1"/>
    <xf numFmtId="165" fontId="11" fillId="2" borderId="10" xfId="92" applyNumberFormat="1" applyFont="1" applyFill="1" applyBorder="1"/>
    <xf numFmtId="165" fontId="11" fillId="2" borderId="11" xfId="93" applyNumberFormat="1" applyFont="1" applyFill="1" applyBorder="1"/>
    <xf numFmtId="165" fontId="11" fillId="2" borderId="11" xfId="98" applyNumberFormat="1" applyFont="1" applyFill="1" applyBorder="1"/>
    <xf numFmtId="165" fontId="11" fillId="2" borderId="11" xfId="99" applyNumberFormat="1" applyFont="1" applyFill="1" applyBorder="1"/>
    <xf numFmtId="165" fontId="11" fillId="2" borderId="8" xfId="100" applyNumberFormat="1" applyFont="1" applyFill="1" applyBorder="1"/>
    <xf numFmtId="165" fontId="11" fillId="2" borderId="9" xfId="102" applyNumberFormat="1" applyFont="1" applyFill="1" applyBorder="1"/>
    <xf numFmtId="165" fontId="11" fillId="2" borderId="8" xfId="103" applyNumberFormat="1" applyFont="1" applyFill="1" applyBorder="1"/>
    <xf numFmtId="165" fontId="11" fillId="2" borderId="8" xfId="104" applyNumberFormat="1" applyFont="1" applyFill="1" applyBorder="1"/>
    <xf numFmtId="165" fontId="11" fillId="2" borderId="11" xfId="105" applyNumberFormat="1" applyFont="1" applyFill="1" applyBorder="1"/>
    <xf numFmtId="165" fontId="11" fillId="2" borderId="8" xfId="106" applyNumberFormat="1" applyFont="1" applyFill="1" applyBorder="1"/>
    <xf numFmtId="165" fontId="11" fillId="2" borderId="11" xfId="107" applyNumberFormat="1" applyFont="1" applyFill="1" applyBorder="1"/>
    <xf numFmtId="165" fontId="11" fillId="2" borderId="8" xfId="108" applyNumberFormat="1" applyFont="1" applyFill="1" applyBorder="1"/>
    <xf numFmtId="165" fontId="11" fillId="2" borderId="8" xfId="109" applyNumberFormat="1" applyFont="1" applyFill="1" applyBorder="1"/>
    <xf numFmtId="0" fontId="16" fillId="3" borderId="0" xfId="0" applyFont="1" applyFill="1"/>
    <xf numFmtId="0" fontId="36" fillId="3" borderId="0" xfId="0" applyFont="1" applyFill="1"/>
    <xf numFmtId="0" fontId="37" fillId="3" borderId="7" xfId="0" applyFont="1" applyFill="1" applyBorder="1" applyAlignment="1">
      <alignment horizontal="right"/>
    </xf>
    <xf numFmtId="14" fontId="37" fillId="3" borderId="7" xfId="0" applyNumberFormat="1" applyFont="1" applyFill="1" applyBorder="1" applyAlignment="1">
      <alignment horizontal="right"/>
    </xf>
    <xf numFmtId="0" fontId="37" fillId="3" borderId="0" xfId="0" applyFont="1" applyFill="1" applyAlignment="1">
      <alignment horizontal="right"/>
    </xf>
    <xf numFmtId="0" fontId="37" fillId="3" borderId="0" xfId="0" applyFont="1" applyFill="1" applyBorder="1" applyAlignment="1">
      <alignment horizontal="right"/>
    </xf>
    <xf numFmtId="165" fontId="11" fillId="2" borderId="13" xfId="120" applyNumberFormat="1" applyFont="1" applyFill="1" applyBorder="1"/>
    <xf numFmtId="165" fontId="11" fillId="2" borderId="14" xfId="120" applyNumberFormat="1" applyFont="1" applyFill="1" applyBorder="1"/>
    <xf numFmtId="165" fontId="11" fillId="2" borderId="11" xfId="120" applyNumberFormat="1" applyFont="1" applyFill="1" applyBorder="1"/>
    <xf numFmtId="165" fontId="7" fillId="26" borderId="10" xfId="0" applyNumberFormat="1" applyFont="1" applyFill="1" applyBorder="1"/>
    <xf numFmtId="165" fontId="7" fillId="26" borderId="8" xfId="0" applyNumberFormat="1" applyFont="1" applyFill="1" applyBorder="1"/>
    <xf numFmtId="0" fontId="7" fillId="26" borderId="11" xfId="0" applyFont="1" applyFill="1" applyBorder="1"/>
    <xf numFmtId="0" fontId="7" fillId="26" borderId="8" xfId="0" applyFont="1" applyFill="1" applyBorder="1"/>
    <xf numFmtId="165" fontId="11" fillId="26" borderId="6" xfId="0" applyNumberFormat="1" applyFont="1" applyFill="1" applyBorder="1"/>
    <xf numFmtId="165" fontId="11" fillId="26" borderId="14" xfId="0" applyNumberFormat="1" applyFont="1" applyFill="1" applyBorder="1"/>
    <xf numFmtId="165" fontId="11" fillId="26" borderId="7" xfId="0" applyNumberFormat="1" applyFont="1" applyFill="1" applyBorder="1"/>
    <xf numFmtId="165" fontId="11" fillId="26" borderId="0" xfId="0" applyNumberFormat="1" applyFont="1" applyFill="1" applyBorder="1"/>
    <xf numFmtId="165" fontId="11" fillId="26" borderId="10" xfId="0" applyNumberFormat="1" applyFont="1" applyFill="1" applyBorder="1"/>
    <xf numFmtId="165" fontId="11" fillId="26" borderId="11" xfId="0" applyNumberFormat="1" applyFont="1" applyFill="1" applyBorder="1"/>
    <xf numFmtId="165" fontId="11" fillId="26" borderId="9" xfId="0" applyNumberFormat="1" applyFont="1" applyFill="1" applyBorder="1"/>
    <xf numFmtId="165" fontId="11" fillId="26" borderId="8" xfId="0" applyNumberFormat="1" applyFont="1" applyFill="1" applyBorder="1"/>
    <xf numFmtId="0" fontId="11" fillId="0" borderId="0" xfId="0" applyFont="1" applyFill="1" applyBorder="1"/>
    <xf numFmtId="0" fontId="11" fillId="3" borderId="8" xfId="0" applyFont="1" applyFill="1" applyBorder="1" applyAlignment="1">
      <alignment horizontal="center"/>
    </xf>
    <xf numFmtId="165" fontId="11" fillId="2" borderId="14" xfId="92" applyNumberFormat="1" applyFont="1" applyFill="1" applyBorder="1"/>
    <xf numFmtId="165" fontId="11" fillId="2" borderId="14" xfId="94" applyNumberFormat="1" applyFont="1" applyFill="1" applyBorder="1"/>
    <xf numFmtId="165" fontId="11" fillId="2" borderId="7" xfId="98" applyNumberFormat="1" applyFont="1" applyFill="1" applyBorder="1"/>
    <xf numFmtId="165" fontId="11" fillId="2" borderId="14" xfId="97" applyNumberFormat="1" applyFont="1" applyFill="1" applyBorder="1"/>
    <xf numFmtId="0" fontId="11" fillId="3" borderId="1" xfId="0" applyFont="1" applyFill="1" applyBorder="1"/>
    <xf numFmtId="165" fontId="11" fillId="26" borderId="13" xfId="0" applyNumberFormat="1" applyFont="1" applyFill="1" applyBorder="1"/>
    <xf numFmtId="165" fontId="11" fillId="2" borderId="6" xfId="120" applyNumberFormat="1" applyFont="1" applyFill="1" applyBorder="1"/>
    <xf numFmtId="165" fontId="3" fillId="2" borderId="7" xfId="140" applyNumberFormat="1" applyFont="1" applyFill="1" applyBorder="1"/>
    <xf numFmtId="165" fontId="11" fillId="2" borderId="12" xfId="120" applyNumberFormat="1" applyFont="1" applyFill="1" applyBorder="1"/>
    <xf numFmtId="165" fontId="11" fillId="2" borderId="10" xfId="120" applyNumberFormat="1" applyFont="1" applyFill="1" applyBorder="1"/>
    <xf numFmtId="165" fontId="3" fillId="2" borderId="5" xfId="140" applyNumberFormat="1" applyFont="1" applyFill="1" applyBorder="1"/>
    <xf numFmtId="0" fontId="11" fillId="3" borderId="0" xfId="281" applyFont="1" applyFill="1" applyBorder="1" applyAlignment="1">
      <alignment horizontal="left"/>
    </xf>
    <xf numFmtId="165" fontId="7" fillId="3" borderId="12" xfId="0" applyNumberFormat="1" applyFont="1" applyFill="1" applyBorder="1" applyAlignment="1">
      <alignment horizontal="center"/>
    </xf>
    <xf numFmtId="165" fontId="7" fillId="3" borderId="15" xfId="0" applyNumberFormat="1" applyFont="1" applyFill="1" applyBorder="1" applyAlignment="1">
      <alignment horizontal="center"/>
    </xf>
    <xf numFmtId="165" fontId="7" fillId="3" borderId="5" xfId="0" applyNumberFormat="1" applyFont="1" applyFill="1" applyBorder="1" applyAlignment="1">
      <alignment horizontal="center"/>
    </xf>
    <xf numFmtId="2" fontId="7" fillId="26" borderId="8" xfId="0" applyNumberFormat="1" applyFont="1" applyFill="1" applyBorder="1" applyAlignment="1">
      <alignment horizontal="center"/>
    </xf>
    <xf numFmtId="166" fontId="11" fillId="3" borderId="0" xfId="0" applyNumberFormat="1" applyFont="1" applyFill="1"/>
    <xf numFmtId="14" fontId="11" fillId="3" borderId="7" xfId="0" applyNumberFormat="1" applyFont="1" applyFill="1" applyBorder="1"/>
    <xf numFmtId="0" fontId="11" fillId="3" borderId="14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/>
    </xf>
    <xf numFmtId="14" fontId="11" fillId="3" borderId="9" xfId="0" applyNumberFormat="1" applyFont="1" applyFill="1" applyBorder="1" applyAlignment="1">
      <alignment horizontal="right"/>
    </xf>
    <xf numFmtId="14" fontId="11" fillId="3" borderId="11" xfId="0" applyNumberFormat="1" applyFont="1" applyFill="1" applyBorder="1" applyAlignment="1">
      <alignment horizontal="right"/>
    </xf>
    <xf numFmtId="0" fontId="11" fillId="3" borderId="12" xfId="0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14" fontId="11" fillId="3" borderId="10" xfId="0" applyNumberFormat="1" applyFont="1" applyFill="1" applyBorder="1" applyAlignment="1">
      <alignment horizontal="right"/>
    </xf>
    <xf numFmtId="0" fontId="1" fillId="3" borderId="13" xfId="293" applyFont="1" applyFill="1" applyBorder="1" applyAlignment="1">
      <alignment horizontal="right"/>
    </xf>
    <xf numFmtId="0" fontId="1" fillId="3" borderId="0" xfId="293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1" fillId="3" borderId="14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/>
    </xf>
    <xf numFmtId="14" fontId="11" fillId="3" borderId="0" xfId="0" applyNumberFormat="1" applyFont="1" applyFill="1" applyBorder="1" applyAlignment="1">
      <alignment horizontal="right"/>
    </xf>
    <xf numFmtId="14" fontId="11" fillId="3" borderId="9" xfId="0" applyNumberFormat="1" applyFont="1" applyFill="1" applyBorder="1" applyAlignment="1">
      <alignment horizontal="right"/>
    </xf>
    <xf numFmtId="14" fontId="11" fillId="3" borderId="11" xfId="0" applyNumberFormat="1" applyFont="1" applyFill="1" applyBorder="1" applyAlignment="1">
      <alignment horizontal="right"/>
    </xf>
    <xf numFmtId="0" fontId="11" fillId="3" borderId="15" xfId="0" applyFont="1" applyFill="1" applyBorder="1" applyAlignment="1">
      <alignment horizontal="right"/>
    </xf>
    <xf numFmtId="0" fontId="11" fillId="3" borderId="12" xfId="0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14" fontId="11" fillId="3" borderId="10" xfId="0" applyNumberFormat="1" applyFont="1" applyFill="1" applyBorder="1" applyAlignment="1">
      <alignment horizontal="right"/>
    </xf>
    <xf numFmtId="0" fontId="1" fillId="3" borderId="14" xfId="293" applyFont="1" applyFill="1" applyBorder="1" applyAlignment="1">
      <alignment horizontal="right"/>
    </xf>
    <xf numFmtId="14" fontId="11" fillId="3" borderId="8" xfId="0" applyNumberFormat="1" applyFont="1" applyFill="1" applyBorder="1" applyAlignment="1">
      <alignment horizontal="right"/>
    </xf>
    <xf numFmtId="14" fontId="1" fillId="3" borderId="11" xfId="293" applyNumberFormat="1" applyFont="1" applyFill="1" applyBorder="1" applyAlignment="1">
      <alignment horizontal="right"/>
    </xf>
    <xf numFmtId="14" fontId="1" fillId="3" borderId="8" xfId="293" applyNumberFormat="1" applyFont="1" applyFill="1" applyBorder="1" applyAlignment="1">
      <alignment horizontal="right"/>
    </xf>
    <xf numFmtId="165" fontId="7" fillId="3" borderId="9" xfId="0" applyNumberFormat="1" applyFont="1" applyFill="1" applyBorder="1"/>
    <xf numFmtId="165" fontId="15" fillId="26" borderId="10" xfId="0" applyNumberFormat="1" applyFont="1" applyFill="1" applyBorder="1"/>
    <xf numFmtId="0" fontId="13" fillId="3" borderId="8" xfId="0" applyFont="1" applyFill="1" applyBorder="1"/>
    <xf numFmtId="165" fontId="7" fillId="3" borderId="2" xfId="0" applyNumberFormat="1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2" fontId="7" fillId="3" borderId="1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center"/>
    </xf>
    <xf numFmtId="2" fontId="10" fillId="3" borderId="9" xfId="0" applyNumberFormat="1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 wrapText="1"/>
    </xf>
    <xf numFmtId="14" fontId="7" fillId="3" borderId="3" xfId="0" applyNumberFormat="1" applyFont="1" applyFill="1" applyBorder="1" applyAlignment="1">
      <alignment horizontal="center" wrapText="1"/>
    </xf>
    <xf numFmtId="14" fontId="7" fillId="3" borderId="4" xfId="0" applyNumberFormat="1" applyFont="1" applyFill="1" applyBorder="1" applyAlignment="1">
      <alignment horizontal="center" wrapText="1"/>
    </xf>
  </cellXfs>
  <cellStyles count="294">
    <cellStyle name="_x000a_bidires=100_x000d_" xfId="2"/>
    <cellStyle name="_x000a_bidires=100_x000d_ 2" xfId="144"/>
    <cellStyle name="_x000a_bidires=100_x000d_ 2 2" xfId="145"/>
    <cellStyle name="_x000a_bidires=100_x000d_ 2 3" xfId="146"/>
    <cellStyle name="_x000a_bidires=100_x000d_ 2 4" xfId="210"/>
    <cellStyle name="_x000a_bidires=100_x000d_ 3" xfId="147"/>
    <cellStyle name="_x000a_bidires=100_x000d_ 4" xfId="148"/>
    <cellStyle name="_x000a_bidires=100_x000d_ 5" xfId="143"/>
    <cellStyle name="20% - Accent1 2" xfId="149"/>
    <cellStyle name="20% - Accent2 2" xfId="150"/>
    <cellStyle name="20% - Accent3 2" xfId="151"/>
    <cellStyle name="20% - Accent4 2" xfId="152"/>
    <cellStyle name="20% - Accent5 2" xfId="153"/>
    <cellStyle name="20% - Accent6 2" xfId="154"/>
    <cellStyle name="40% - Accent1 2" xfId="155"/>
    <cellStyle name="40% - Accent2 2" xfId="156"/>
    <cellStyle name="40% - Accent3 2" xfId="157"/>
    <cellStyle name="40% - Accent4 2" xfId="158"/>
    <cellStyle name="40% - Accent5 2" xfId="159"/>
    <cellStyle name="40% - Accent6 2" xfId="160"/>
    <cellStyle name="60% - Accent1 2" xfId="161"/>
    <cellStyle name="60% - Accent2 2" xfId="162"/>
    <cellStyle name="60% - Accent3 2" xfId="163"/>
    <cellStyle name="60% - Accent4 2" xfId="164"/>
    <cellStyle name="60% - Accent5 2" xfId="165"/>
    <cellStyle name="60% - Accent6 2" xfId="166"/>
    <cellStyle name="Accent1 2" xfId="167"/>
    <cellStyle name="Accent2 2" xfId="168"/>
    <cellStyle name="Accent3 2" xfId="169"/>
    <cellStyle name="Accent4 2" xfId="170"/>
    <cellStyle name="Accent5 2" xfId="171"/>
    <cellStyle name="Accent6 2" xfId="172"/>
    <cellStyle name="Bad 2" xfId="173"/>
    <cellStyle name="Calculation 2" xfId="174"/>
    <cellStyle name="Check Cell 2" xfId="175"/>
    <cellStyle name="Comma" xfId="141" builtinId="3"/>
    <cellStyle name="Comma  - Style1" xfId="4"/>
    <cellStyle name="Comma 2" xfId="3"/>
    <cellStyle name="Comma 2 2" xfId="214"/>
    <cellStyle name="Comma 2 3" xfId="224"/>
    <cellStyle name="Comma 2 3 2" xfId="289"/>
    <cellStyle name="Comma 2 4" xfId="283"/>
    <cellStyle name="Comma 3" xfId="138"/>
    <cellStyle name="Comma 3 2" xfId="278"/>
    <cellStyle name="Comma 3 2 2" xfId="291"/>
    <cellStyle name="Comma 3 3" xfId="285"/>
    <cellStyle name="Comma 4" xfId="139"/>
    <cellStyle name="Comma 4 2" xfId="279"/>
    <cellStyle name="Comma 4 2 2" xfId="292"/>
    <cellStyle name="Comma 4 3" xfId="286"/>
    <cellStyle name="Curren - Style2" xfId="5"/>
    <cellStyle name="Explanatory Text 2" xfId="176"/>
    <cellStyle name="Good 2" xfId="177"/>
    <cellStyle name="Heading 1 2" xfId="178"/>
    <cellStyle name="Heading 2 2" xfId="179"/>
    <cellStyle name="Heading 3 2" xfId="180"/>
    <cellStyle name="Heading 4 2" xfId="181"/>
    <cellStyle name="Input 2" xfId="182"/>
    <cellStyle name="Linked Cell 2" xfId="183"/>
    <cellStyle name="Neutral 2" xfId="184"/>
    <cellStyle name="Normal" xfId="0" builtinId="0"/>
    <cellStyle name="Normal - Style3" xfId="6"/>
    <cellStyle name="Normal 10" xfId="7"/>
    <cellStyle name="Normal 100" xfId="111"/>
    <cellStyle name="Normal 100 2" xfId="254"/>
    <cellStyle name="Normal 101" xfId="112"/>
    <cellStyle name="Normal 101 2" xfId="255"/>
    <cellStyle name="Normal 102" xfId="113"/>
    <cellStyle name="Normal 102 2" xfId="256"/>
    <cellStyle name="Normal 103" xfId="114"/>
    <cellStyle name="Normal 103 2" xfId="257"/>
    <cellStyle name="Normal 104" xfId="115"/>
    <cellStyle name="Normal 104 2" xfId="258"/>
    <cellStyle name="Normal 105" xfId="116"/>
    <cellStyle name="Normal 105 2" xfId="259"/>
    <cellStyle name="Normal 106" xfId="117"/>
    <cellStyle name="Normal 106 2" xfId="260"/>
    <cellStyle name="Normal 107" xfId="118"/>
    <cellStyle name="Normal 107 2" xfId="261"/>
    <cellStyle name="Normal 108" xfId="119"/>
    <cellStyle name="Normal 108 2" xfId="262"/>
    <cellStyle name="Normal 109" xfId="120"/>
    <cellStyle name="Normal 109 2" xfId="263"/>
    <cellStyle name="Normal 11" xfId="8"/>
    <cellStyle name="Normal 110" xfId="121"/>
    <cellStyle name="Normal 110 2" xfId="264"/>
    <cellStyle name="Normal 111" xfId="122"/>
    <cellStyle name="Normal 111 2" xfId="265"/>
    <cellStyle name="Normal 112" xfId="123"/>
    <cellStyle name="Normal 112 2" xfId="266"/>
    <cellStyle name="Normal 113" xfId="124"/>
    <cellStyle name="Normal 113 2" xfId="267"/>
    <cellStyle name="Normal 114" xfId="125"/>
    <cellStyle name="Normal 114 2" xfId="268"/>
    <cellStyle name="Normal 115" xfId="126"/>
    <cellStyle name="Normal 115 2" xfId="269"/>
    <cellStyle name="Normal 116" xfId="127"/>
    <cellStyle name="Normal 116 2" xfId="270"/>
    <cellStyle name="Normal 117" xfId="128"/>
    <cellStyle name="Normal 117 2" xfId="271"/>
    <cellStyle name="Normal 118" xfId="129"/>
    <cellStyle name="Normal 118 2" xfId="272"/>
    <cellStyle name="Normal 119" xfId="130"/>
    <cellStyle name="Normal 119 2" xfId="273"/>
    <cellStyle name="Normal 12" xfId="9"/>
    <cellStyle name="Normal 120" xfId="131"/>
    <cellStyle name="Normal 120 2" xfId="274"/>
    <cellStyle name="Normal 121" xfId="132"/>
    <cellStyle name="Normal 121 2" xfId="275"/>
    <cellStyle name="Normal 122" xfId="133"/>
    <cellStyle name="Normal 122 2" xfId="276"/>
    <cellStyle name="Normal 123" xfId="134"/>
    <cellStyle name="Normal 124" xfId="135"/>
    <cellStyle name="Normal 125" xfId="136"/>
    <cellStyle name="Normal 126" xfId="1"/>
    <cellStyle name="Normal 126 2" xfId="223"/>
    <cellStyle name="Normal 126 2 2" xfId="288"/>
    <cellStyle name="Normal 126 3" xfId="282"/>
    <cellStyle name="Normal 127" xfId="137"/>
    <cellStyle name="Normal 127 2" xfId="277"/>
    <cellStyle name="Normal 127 2 2" xfId="290"/>
    <cellStyle name="Normal 127 3" xfId="284"/>
    <cellStyle name="Normal 128" xfId="140"/>
    <cellStyle name="Normal 128 2" xfId="280"/>
    <cellStyle name="Normal 128 2 2" xfId="293"/>
    <cellStyle name="Normal 128 3" xfId="287"/>
    <cellStyle name="Normal 129" xfId="142"/>
    <cellStyle name="Normal 13" xfId="10"/>
    <cellStyle name="Normal 130" xfId="186"/>
    <cellStyle name="Normal 131" xfId="211"/>
    <cellStyle name="Normal 132" xfId="212"/>
    <cellStyle name="Normal 133" xfId="213"/>
    <cellStyle name="Normal 134" xfId="185"/>
    <cellStyle name="Normal 135" xfId="215"/>
    <cellStyle name="Normal 136" xfId="216"/>
    <cellStyle name="Normal 137" xfId="217"/>
    <cellStyle name="Normal 138" xfId="209"/>
    <cellStyle name="Normal 139" xfId="220"/>
    <cellStyle name="Normal 14" xfId="11"/>
    <cellStyle name="Normal 140" xfId="221"/>
    <cellStyle name="Normal 141" xfId="222"/>
    <cellStyle name="Normal 142" xfId="281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2 2" xfId="225"/>
    <cellStyle name="Normal 2 3" xfId="187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2 2" xfId="226"/>
    <cellStyle name="Normal 73" xfId="84"/>
    <cellStyle name="Normal 73 2" xfId="227"/>
    <cellStyle name="Normal 74" xfId="85"/>
    <cellStyle name="Normal 74 2" xfId="228"/>
    <cellStyle name="Normal 75" xfId="86"/>
    <cellStyle name="Normal 75 2" xfId="229"/>
    <cellStyle name="Normal 76" xfId="87"/>
    <cellStyle name="Normal 76 2" xfId="230"/>
    <cellStyle name="Normal 77" xfId="88"/>
    <cellStyle name="Normal 77 2" xfId="231"/>
    <cellStyle name="Normal 78" xfId="89"/>
    <cellStyle name="Normal 78 2" xfId="232"/>
    <cellStyle name="Normal 79" xfId="90"/>
    <cellStyle name="Normal 79 2" xfId="233"/>
    <cellStyle name="Normal 8" xfId="21"/>
    <cellStyle name="Normal 80" xfId="91"/>
    <cellStyle name="Normal 80 2" xfId="234"/>
    <cellStyle name="Normal 81" xfId="92"/>
    <cellStyle name="Normal 81 2" xfId="235"/>
    <cellStyle name="Normal 82" xfId="93"/>
    <cellStyle name="Normal 82 2" xfId="236"/>
    <cellStyle name="Normal 83" xfId="94"/>
    <cellStyle name="Normal 83 2" xfId="237"/>
    <cellStyle name="Normal 84" xfId="95"/>
    <cellStyle name="Normal 84 2" xfId="238"/>
    <cellStyle name="Normal 85" xfId="96"/>
    <cellStyle name="Normal 85 2" xfId="239"/>
    <cellStyle name="Normal 86" xfId="97"/>
    <cellStyle name="Normal 86 2" xfId="240"/>
    <cellStyle name="Normal 87" xfId="98"/>
    <cellStyle name="Normal 87 2" xfId="241"/>
    <cellStyle name="Normal 88" xfId="99"/>
    <cellStyle name="Normal 88 2" xfId="242"/>
    <cellStyle name="Normal 89" xfId="100"/>
    <cellStyle name="Normal 89 2" xfId="243"/>
    <cellStyle name="Normal 9" xfId="22"/>
    <cellStyle name="Normal 90" xfId="101"/>
    <cellStyle name="Normal 90 2" xfId="244"/>
    <cellStyle name="Normal 91" xfId="102"/>
    <cellStyle name="Normal 91 2" xfId="245"/>
    <cellStyle name="Normal 92" xfId="103"/>
    <cellStyle name="Normal 92 2" xfId="246"/>
    <cellStyle name="Normal 93" xfId="104"/>
    <cellStyle name="Normal 93 2" xfId="247"/>
    <cellStyle name="Normal 94" xfId="105"/>
    <cellStyle name="Normal 94 2" xfId="248"/>
    <cellStyle name="Normal 95" xfId="106"/>
    <cellStyle name="Normal 95 2" xfId="249"/>
    <cellStyle name="Normal 96" xfId="107"/>
    <cellStyle name="Normal 96 2" xfId="250"/>
    <cellStyle name="Normal 97" xfId="108"/>
    <cellStyle name="Normal 97 2" xfId="251"/>
    <cellStyle name="Normal 98" xfId="109"/>
    <cellStyle name="Normal 98 2" xfId="252"/>
    <cellStyle name="Normal 99" xfId="110"/>
    <cellStyle name="Normal 99 2" xfId="253"/>
    <cellStyle name="Note 2" xfId="189"/>
    <cellStyle name="Note 2 2" xfId="190"/>
    <cellStyle name="Note 2 3" xfId="191"/>
    <cellStyle name="Note 2 4" xfId="218"/>
    <cellStyle name="Note 3" xfId="192"/>
    <cellStyle name="Note 4" xfId="193"/>
    <cellStyle name="Note 5" xfId="188"/>
    <cellStyle name="Output 2" xfId="194"/>
    <cellStyle name="Percent 2" xfId="24"/>
    <cellStyle name="Percent 2 2" xfId="25"/>
    <cellStyle name="Percent 2 2 2" xfId="196"/>
    <cellStyle name="Percent 2 3" xfId="197"/>
    <cellStyle name="Percent 2 4" xfId="195"/>
    <cellStyle name="Percent 3" xfId="26"/>
    <cellStyle name="Percent 3 2" xfId="198"/>
    <cellStyle name="Percent 4" xfId="23"/>
    <cellStyle name="Percent 4 2" xfId="199"/>
    <cellStyle name="Style 1" xfId="27"/>
    <cellStyle name="Style 1 2" xfId="201"/>
    <cellStyle name="Style 1 2 2" xfId="202"/>
    <cellStyle name="Style 1 2 3" xfId="203"/>
    <cellStyle name="Style 1 2 4" xfId="219"/>
    <cellStyle name="Style 1 3" xfId="204"/>
    <cellStyle name="Style 1 4" xfId="205"/>
    <cellStyle name="Style 1 5" xfId="200"/>
    <cellStyle name="Title 2" xfId="206"/>
    <cellStyle name="Total 2" xfId="207"/>
    <cellStyle name="Warning Text 2" xfId="208"/>
  </cellStyles>
  <dxfs count="0"/>
  <tableStyles count="0" defaultTableStyle="TableStyleMedium9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8:B17"/>
  <sheetViews>
    <sheetView tabSelected="1" workbookViewId="0"/>
  </sheetViews>
  <sheetFormatPr defaultRowHeight="15" x14ac:dyDescent="0.25"/>
  <cols>
    <col min="1" max="1" width="1.85546875" style="2" customWidth="1"/>
    <col min="2" max="16384" width="9.140625" style="2"/>
  </cols>
  <sheetData>
    <row r="8" spans="2:2" ht="18.75" x14ac:dyDescent="0.3">
      <c r="B8" s="158"/>
    </row>
    <row r="10" spans="2:2" ht="26.25" x14ac:dyDescent="0.4">
      <c r="B10" s="221" t="s">
        <v>137</v>
      </c>
    </row>
    <row r="11" spans="2:2" ht="11.25" customHeight="1" x14ac:dyDescent="0.35">
      <c r="B11" s="94"/>
    </row>
    <row r="12" spans="2:2" ht="18.75" x14ac:dyDescent="0.3">
      <c r="B12" s="220" t="s">
        <v>155</v>
      </c>
    </row>
    <row r="17" spans="2:2" x14ac:dyDescent="0.25">
      <c r="B17" s="2" t="s">
        <v>162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BN123"/>
  <sheetViews>
    <sheetView zoomScale="70" zoomScaleNormal="70" workbookViewId="0"/>
  </sheetViews>
  <sheetFormatPr defaultRowHeight="15" x14ac:dyDescent="0.25"/>
  <cols>
    <col min="1" max="1" width="21.85546875" style="2" customWidth="1"/>
    <col min="2" max="2" width="15.85546875" style="2" bestFit="1" customWidth="1"/>
    <col min="3" max="3" width="20.28515625" style="2" bestFit="1" customWidth="1"/>
    <col min="4" max="4" width="20.140625" style="2" bestFit="1" customWidth="1"/>
    <col min="5" max="5" width="16.7109375" style="2" bestFit="1" customWidth="1"/>
    <col min="6" max="6" width="16.5703125" style="2" customWidth="1"/>
    <col min="7" max="7" width="17.42578125" style="2" bestFit="1" customWidth="1"/>
    <col min="8" max="8" width="17.140625" style="2" bestFit="1" customWidth="1"/>
    <col min="9" max="9" width="20.7109375" style="2" bestFit="1" customWidth="1"/>
    <col min="10" max="10" width="20.7109375" style="2" customWidth="1"/>
    <col min="11" max="11" width="11.85546875" style="2" customWidth="1"/>
    <col min="12" max="12" width="13.28515625" style="2" customWidth="1"/>
    <col min="13" max="13" width="14.140625" style="2" customWidth="1"/>
    <col min="14" max="14" width="19.140625" style="2" customWidth="1"/>
    <col min="15" max="15" width="16.85546875" style="2" customWidth="1"/>
    <col min="16" max="16" width="16.42578125" style="2" bestFit="1" customWidth="1"/>
    <col min="17" max="18" width="20.140625" style="2" bestFit="1" customWidth="1"/>
    <col min="19" max="19" width="20.85546875" style="2" customWidth="1"/>
    <col min="20" max="20" width="23.42578125" style="2" bestFit="1" customWidth="1"/>
    <col min="21" max="21" width="24.28515625" style="2" bestFit="1" customWidth="1"/>
    <col min="22" max="22" width="23.85546875" style="2" bestFit="1" customWidth="1"/>
    <col min="23" max="23" width="23" style="2" bestFit="1" customWidth="1"/>
    <col min="24" max="24" width="23.85546875" style="2" bestFit="1" customWidth="1"/>
    <col min="25" max="25" width="21.7109375" style="2" bestFit="1" customWidth="1"/>
    <col min="26" max="26" width="21.42578125" style="2" bestFit="1" customWidth="1"/>
    <col min="27" max="27" width="23.5703125" style="2" bestFit="1" customWidth="1"/>
    <col min="28" max="28" width="21.42578125" style="2" bestFit="1" customWidth="1"/>
    <col min="29" max="29" width="24" style="2" bestFit="1" customWidth="1"/>
    <col min="30" max="30" width="19.7109375" style="2" bestFit="1" customWidth="1"/>
    <col min="31" max="31" width="20.28515625" style="2" bestFit="1" customWidth="1"/>
    <col min="32" max="32" width="21" style="2" bestFit="1" customWidth="1"/>
    <col min="33" max="33" width="22.140625" style="2" customWidth="1"/>
    <col min="34" max="34" width="18.28515625" style="2" bestFit="1" customWidth="1"/>
    <col min="35" max="35" width="22.85546875" style="2" bestFit="1" customWidth="1"/>
    <col min="36" max="36" width="20.5703125" style="2" bestFit="1" customWidth="1"/>
    <col min="37" max="37" width="20.140625" style="2" bestFit="1" customWidth="1"/>
    <col min="38" max="38" width="23.5703125" style="2" bestFit="1" customWidth="1"/>
    <col min="39" max="41" width="21" style="2" bestFit="1" customWidth="1"/>
    <col min="42" max="42" width="20.140625" style="2" bestFit="1" customWidth="1"/>
    <col min="43" max="43" width="21.140625" style="2" bestFit="1" customWidth="1"/>
    <col min="44" max="44" width="19.140625" style="2" bestFit="1" customWidth="1"/>
    <col min="45" max="45" width="20.28515625" style="2" bestFit="1" customWidth="1"/>
    <col min="46" max="46" width="18.7109375" style="2" bestFit="1" customWidth="1"/>
    <col min="47" max="47" width="20.28515625" style="2" bestFit="1" customWidth="1"/>
    <col min="48" max="48" width="21.5703125" style="2" bestFit="1" customWidth="1"/>
    <col min="49" max="49" width="21.5703125" style="2" customWidth="1"/>
    <col min="50" max="50" width="22" style="2" bestFit="1" customWidth="1"/>
    <col min="51" max="52" width="21.5703125" style="2" bestFit="1" customWidth="1"/>
    <col min="53" max="53" width="22" style="2" bestFit="1" customWidth="1"/>
    <col min="54" max="54" width="21.5703125" style="2" bestFit="1" customWidth="1"/>
    <col min="55" max="55" width="20.5703125" style="2" bestFit="1" customWidth="1"/>
    <col min="56" max="56" width="21.7109375" style="2" bestFit="1" customWidth="1"/>
    <col min="57" max="57" width="21.5703125" style="2" bestFit="1" customWidth="1"/>
    <col min="58" max="59" width="22" style="2" bestFit="1" customWidth="1"/>
    <col min="60" max="60" width="20.28515625" style="2" bestFit="1" customWidth="1"/>
    <col min="61" max="61" width="22.5703125" style="2" bestFit="1" customWidth="1"/>
    <col min="62" max="62" width="21.140625" style="2" bestFit="1" customWidth="1"/>
    <col min="63" max="63" width="21.5703125" style="2" bestFit="1" customWidth="1"/>
    <col min="64" max="64" width="22" style="2" bestFit="1" customWidth="1"/>
    <col min="65" max="65" width="21.5703125" style="2" bestFit="1" customWidth="1"/>
    <col min="66" max="66" width="22" style="2" bestFit="1" customWidth="1"/>
    <col min="67" max="16384" width="9.140625" style="2"/>
  </cols>
  <sheetData>
    <row r="1" spans="1:66" ht="23.25" x14ac:dyDescent="0.35">
      <c r="A1" s="10" t="s">
        <v>161</v>
      </c>
    </row>
    <row r="3" spans="1:66" x14ac:dyDescent="0.25">
      <c r="A3" s="2" t="s">
        <v>139</v>
      </c>
      <c r="B3" s="33">
        <v>42005</v>
      </c>
    </row>
    <row r="5" spans="1:66" x14ac:dyDescent="0.25">
      <c r="B5" s="294" t="s">
        <v>0</v>
      </c>
      <c r="C5" s="295"/>
      <c r="D5" s="295"/>
      <c r="E5" s="295"/>
      <c r="F5" s="295"/>
      <c r="G5" s="295"/>
      <c r="H5" s="295"/>
      <c r="I5" s="295"/>
      <c r="J5" s="296"/>
      <c r="K5" s="12"/>
      <c r="N5" s="294" t="s">
        <v>1</v>
      </c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6"/>
    </row>
    <row r="6" spans="1:66" x14ac:dyDescent="0.25">
      <c r="A6" s="28"/>
      <c r="B6" s="297" t="s">
        <v>2</v>
      </c>
      <c r="C6" s="298"/>
      <c r="D6" s="298"/>
      <c r="E6" s="298"/>
      <c r="F6" s="298"/>
      <c r="G6" s="298"/>
      <c r="H6" s="298"/>
      <c r="I6" s="298"/>
      <c r="J6" s="299"/>
      <c r="K6" s="11"/>
      <c r="L6" s="12"/>
      <c r="N6" s="297" t="s">
        <v>3</v>
      </c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9"/>
    </row>
    <row r="7" spans="1:66" x14ac:dyDescent="0.25">
      <c r="A7" s="222" t="s">
        <v>14</v>
      </c>
      <c r="B7" s="266" t="s">
        <v>122</v>
      </c>
      <c r="C7" s="263" t="s">
        <v>123</v>
      </c>
      <c r="D7" s="266" t="s">
        <v>124</v>
      </c>
      <c r="E7" s="263" t="s">
        <v>125</v>
      </c>
      <c r="F7" s="267" t="s">
        <v>126</v>
      </c>
      <c r="G7" s="267" t="s">
        <v>127</v>
      </c>
      <c r="H7" s="267" t="s">
        <v>128</v>
      </c>
      <c r="I7" s="263" t="s">
        <v>129</v>
      </c>
      <c r="J7" s="263" t="s">
        <v>156</v>
      </c>
      <c r="K7" s="29"/>
      <c r="L7" s="29"/>
      <c r="M7" s="224" t="str">
        <f>A7</f>
        <v>Security name</v>
      </c>
      <c r="N7" s="274" t="s">
        <v>16</v>
      </c>
      <c r="O7" s="274" t="s">
        <v>17</v>
      </c>
      <c r="P7" s="274" t="s">
        <v>18</v>
      </c>
      <c r="Q7" s="275" t="s">
        <v>19</v>
      </c>
      <c r="R7" s="272" t="s">
        <v>20</v>
      </c>
      <c r="S7" s="270" t="s">
        <v>21</v>
      </c>
      <c r="T7" s="275" t="s">
        <v>22</v>
      </c>
      <c r="U7" s="279" t="s">
        <v>23</v>
      </c>
      <c r="V7" s="275" t="s">
        <v>24</v>
      </c>
      <c r="W7" s="281" t="s">
        <v>25</v>
      </c>
      <c r="X7" s="272" t="s">
        <v>26</v>
      </c>
      <c r="Y7" s="275" t="s">
        <v>27</v>
      </c>
      <c r="Z7" s="272" t="s">
        <v>28</v>
      </c>
      <c r="AA7" s="275" t="s">
        <v>29</v>
      </c>
      <c r="AB7" s="272" t="s">
        <v>30</v>
      </c>
      <c r="AC7" s="275" t="s">
        <v>31</v>
      </c>
      <c r="AD7" s="272" t="s">
        <v>32</v>
      </c>
      <c r="AE7" s="275" t="s">
        <v>33</v>
      </c>
      <c r="AF7" s="272" t="s">
        <v>34</v>
      </c>
      <c r="AG7" s="275" t="s">
        <v>35</v>
      </c>
      <c r="AH7" s="272" t="s">
        <v>36</v>
      </c>
      <c r="AI7" s="275" t="s">
        <v>37</v>
      </c>
      <c r="AJ7" s="272" t="s">
        <v>38</v>
      </c>
      <c r="AK7" s="270" t="s">
        <v>39</v>
      </c>
      <c r="AL7" s="272" t="s">
        <v>40</v>
      </c>
      <c r="AM7" s="275" t="s">
        <v>41</v>
      </c>
      <c r="AN7" s="272" t="s">
        <v>42</v>
      </c>
      <c r="AO7" s="275" t="s">
        <v>43</v>
      </c>
      <c r="AP7" s="280" t="s">
        <v>44</v>
      </c>
      <c r="AQ7" s="275" t="s">
        <v>45</v>
      </c>
      <c r="AR7" s="275" t="s">
        <v>46</v>
      </c>
      <c r="AS7" s="275" t="s">
        <v>47</v>
      </c>
      <c r="AT7" s="281" t="s">
        <v>48</v>
      </c>
      <c r="AU7" s="275" t="s">
        <v>49</v>
      </c>
      <c r="AV7" s="275" t="s">
        <v>50</v>
      </c>
      <c r="AW7" s="272" t="s">
        <v>158</v>
      </c>
      <c r="AX7" s="275" t="s">
        <v>51</v>
      </c>
      <c r="AY7" s="275" t="s">
        <v>52</v>
      </c>
      <c r="AZ7" s="275" t="s">
        <v>53</v>
      </c>
      <c r="BA7" s="275" t="s">
        <v>54</v>
      </c>
      <c r="BB7" s="275" t="s">
        <v>55</v>
      </c>
      <c r="BC7" s="272" t="s">
        <v>56</v>
      </c>
      <c r="BD7" s="275" t="s">
        <v>57</v>
      </c>
      <c r="BE7" s="276" t="s">
        <v>58</v>
      </c>
      <c r="BF7" s="275" t="s">
        <v>59</v>
      </c>
      <c r="BG7" s="275" t="s">
        <v>60</v>
      </c>
      <c r="BH7" s="279" t="s">
        <v>61</v>
      </c>
      <c r="BI7" s="270" t="s">
        <v>62</v>
      </c>
      <c r="BJ7" s="271" t="s">
        <v>63</v>
      </c>
      <c r="BK7" s="275" t="s">
        <v>64</v>
      </c>
      <c r="BL7" s="272" t="s">
        <v>65</v>
      </c>
      <c r="BM7" s="275" t="s">
        <v>66</v>
      </c>
      <c r="BN7" s="281" t="s">
        <v>67</v>
      </c>
    </row>
    <row r="8" spans="1:66" x14ac:dyDescent="0.25">
      <c r="A8" s="222" t="s">
        <v>15</v>
      </c>
      <c r="B8" s="262" t="s">
        <v>69</v>
      </c>
      <c r="C8" s="262" t="s">
        <v>69</v>
      </c>
      <c r="D8" s="262" t="s">
        <v>69</v>
      </c>
      <c r="E8" s="261" t="s">
        <v>69</v>
      </c>
      <c r="F8" s="268" t="s">
        <v>69</v>
      </c>
      <c r="G8" s="268" t="s">
        <v>69</v>
      </c>
      <c r="H8" s="268" t="s">
        <v>69</v>
      </c>
      <c r="I8" s="268" t="s">
        <v>69</v>
      </c>
      <c r="J8" s="261" t="s">
        <v>69</v>
      </c>
      <c r="K8" s="29"/>
      <c r="L8" s="29"/>
      <c r="M8" s="224" t="str">
        <f t="shared" ref="M8:M9" si="0">A8</f>
        <v>Coupon frequency</v>
      </c>
      <c r="N8" s="274" t="s">
        <v>69</v>
      </c>
      <c r="O8" s="274" t="s">
        <v>69</v>
      </c>
      <c r="P8" s="274" t="s">
        <v>69</v>
      </c>
      <c r="Q8" s="273" t="s">
        <v>69</v>
      </c>
      <c r="R8" s="272" t="s">
        <v>69</v>
      </c>
      <c r="S8" s="284" t="s">
        <v>69</v>
      </c>
      <c r="T8" s="273" t="s">
        <v>69</v>
      </c>
      <c r="U8" s="272" t="s">
        <v>69</v>
      </c>
      <c r="V8" s="273" t="s">
        <v>69</v>
      </c>
      <c r="W8" s="282" t="s">
        <v>69</v>
      </c>
      <c r="X8" s="272" t="s">
        <v>69</v>
      </c>
      <c r="Y8" s="273" t="s">
        <v>68</v>
      </c>
      <c r="Z8" s="272" t="s">
        <v>69</v>
      </c>
      <c r="AA8" s="273" t="s">
        <v>69</v>
      </c>
      <c r="AB8" s="272" t="s">
        <v>69</v>
      </c>
      <c r="AC8" s="273" t="s">
        <v>69</v>
      </c>
      <c r="AD8" s="272" t="s">
        <v>68</v>
      </c>
      <c r="AE8" s="273" t="s">
        <v>68</v>
      </c>
      <c r="AF8" s="272" t="s">
        <v>69</v>
      </c>
      <c r="AG8" s="273" t="s">
        <v>69</v>
      </c>
      <c r="AH8" s="272" t="s">
        <v>68</v>
      </c>
      <c r="AI8" s="273" t="s">
        <v>69</v>
      </c>
      <c r="AJ8" s="272" t="s">
        <v>69</v>
      </c>
      <c r="AK8" s="284" t="s">
        <v>70</v>
      </c>
      <c r="AL8" s="272" t="s">
        <v>69</v>
      </c>
      <c r="AM8" s="273" t="s">
        <v>68</v>
      </c>
      <c r="AN8" s="272" t="s">
        <v>70</v>
      </c>
      <c r="AO8" s="273" t="s">
        <v>70</v>
      </c>
      <c r="AP8" s="274" t="s">
        <v>69</v>
      </c>
      <c r="AQ8" s="273" t="s">
        <v>69</v>
      </c>
      <c r="AR8" s="273" t="s">
        <v>69</v>
      </c>
      <c r="AS8" s="273" t="s">
        <v>69</v>
      </c>
      <c r="AT8" s="282" t="s">
        <v>69</v>
      </c>
      <c r="AU8" s="273" t="s">
        <v>69</v>
      </c>
      <c r="AV8" s="273" t="s">
        <v>69</v>
      </c>
      <c r="AW8" s="272" t="s">
        <v>69</v>
      </c>
      <c r="AX8" s="273" t="s">
        <v>68</v>
      </c>
      <c r="AY8" s="272" t="s">
        <v>69</v>
      </c>
      <c r="AZ8" s="273" t="s">
        <v>69</v>
      </c>
      <c r="BA8" s="272" t="s">
        <v>69</v>
      </c>
      <c r="BB8" s="273" t="s">
        <v>69</v>
      </c>
      <c r="BC8" s="272" t="s">
        <v>68</v>
      </c>
      <c r="BD8" s="273" t="s">
        <v>69</v>
      </c>
      <c r="BE8" s="276" t="s">
        <v>68</v>
      </c>
      <c r="BF8" s="273" t="s">
        <v>70</v>
      </c>
      <c r="BG8" s="273" t="s">
        <v>69</v>
      </c>
      <c r="BH8" s="272" t="s">
        <v>69</v>
      </c>
      <c r="BI8" s="284" t="s">
        <v>69</v>
      </c>
      <c r="BJ8" s="271" t="s">
        <v>69</v>
      </c>
      <c r="BK8" s="273" t="s">
        <v>69</v>
      </c>
      <c r="BL8" s="272" t="s">
        <v>69</v>
      </c>
      <c r="BM8" s="273" t="s">
        <v>69</v>
      </c>
      <c r="BN8" s="282" t="s">
        <v>69</v>
      </c>
    </row>
    <row r="9" spans="1:66" x14ac:dyDescent="0.25">
      <c r="A9" s="223" t="s">
        <v>138</v>
      </c>
      <c r="B9" s="269" t="s">
        <v>130</v>
      </c>
      <c r="C9" s="265" t="s">
        <v>131</v>
      </c>
      <c r="D9" s="269" t="s">
        <v>132</v>
      </c>
      <c r="E9" s="265" t="s">
        <v>133</v>
      </c>
      <c r="F9" s="264" t="s">
        <v>134</v>
      </c>
      <c r="G9" s="264" t="s">
        <v>135</v>
      </c>
      <c r="H9" s="265" t="s">
        <v>90</v>
      </c>
      <c r="I9" s="265" t="s">
        <v>136</v>
      </c>
      <c r="J9" s="265" t="s">
        <v>157</v>
      </c>
      <c r="K9" s="33"/>
      <c r="L9" s="33"/>
      <c r="M9" s="224" t="str">
        <f t="shared" si="0"/>
        <v>Maturity date</v>
      </c>
      <c r="N9" s="283" t="s">
        <v>71</v>
      </c>
      <c r="O9" s="283" t="s">
        <v>72</v>
      </c>
      <c r="P9" s="283" t="s">
        <v>73</v>
      </c>
      <c r="Q9" s="278" t="s">
        <v>74</v>
      </c>
      <c r="R9" s="285" t="s">
        <v>75</v>
      </c>
      <c r="S9" s="286" t="s">
        <v>76</v>
      </c>
      <c r="T9" s="278" t="s">
        <v>77</v>
      </c>
      <c r="U9" s="285" t="s">
        <v>78</v>
      </c>
      <c r="V9" s="278" t="s">
        <v>79</v>
      </c>
      <c r="W9" s="277" t="s">
        <v>80</v>
      </c>
      <c r="X9" s="285" t="s">
        <v>81</v>
      </c>
      <c r="Y9" s="278" t="s">
        <v>82</v>
      </c>
      <c r="Z9" s="285" t="s">
        <v>83</v>
      </c>
      <c r="AA9" s="278" t="s">
        <v>84</v>
      </c>
      <c r="AB9" s="285" t="s">
        <v>85</v>
      </c>
      <c r="AC9" s="278" t="s">
        <v>86</v>
      </c>
      <c r="AD9" s="285" t="s">
        <v>87</v>
      </c>
      <c r="AE9" s="278" t="s">
        <v>88</v>
      </c>
      <c r="AF9" s="285" t="s">
        <v>89</v>
      </c>
      <c r="AG9" s="278" t="s">
        <v>90</v>
      </c>
      <c r="AH9" s="285" t="s">
        <v>91</v>
      </c>
      <c r="AI9" s="278" t="s">
        <v>92</v>
      </c>
      <c r="AJ9" s="285" t="s">
        <v>93</v>
      </c>
      <c r="AK9" s="286" t="s">
        <v>94</v>
      </c>
      <c r="AL9" s="285" t="s">
        <v>95</v>
      </c>
      <c r="AM9" s="278" t="s">
        <v>96</v>
      </c>
      <c r="AN9" s="285" t="s">
        <v>97</v>
      </c>
      <c r="AO9" s="278" t="s">
        <v>98</v>
      </c>
      <c r="AP9" s="283" t="s">
        <v>99</v>
      </c>
      <c r="AQ9" s="278" t="s">
        <v>100</v>
      </c>
      <c r="AR9" s="278" t="s">
        <v>101</v>
      </c>
      <c r="AS9" s="278" t="s">
        <v>102</v>
      </c>
      <c r="AT9" s="277" t="s">
        <v>103</v>
      </c>
      <c r="AU9" s="278" t="s">
        <v>104</v>
      </c>
      <c r="AV9" s="278" t="s">
        <v>105</v>
      </c>
      <c r="AW9" s="285" t="s">
        <v>159</v>
      </c>
      <c r="AX9" s="278" t="s">
        <v>106</v>
      </c>
      <c r="AY9" s="285" t="s">
        <v>107</v>
      </c>
      <c r="AZ9" s="278" t="s">
        <v>107</v>
      </c>
      <c r="BA9" s="285" t="s">
        <v>108</v>
      </c>
      <c r="BB9" s="278" t="s">
        <v>109</v>
      </c>
      <c r="BC9" s="285" t="s">
        <v>110</v>
      </c>
      <c r="BD9" s="278" t="s">
        <v>111</v>
      </c>
      <c r="BE9" s="285" t="s">
        <v>112</v>
      </c>
      <c r="BF9" s="278" t="s">
        <v>113</v>
      </c>
      <c r="BG9" s="278" t="s">
        <v>114</v>
      </c>
      <c r="BH9" s="285" t="s">
        <v>115</v>
      </c>
      <c r="BI9" s="286" t="s">
        <v>116</v>
      </c>
      <c r="BJ9" s="287" t="s">
        <v>117</v>
      </c>
      <c r="BK9" s="278" t="s">
        <v>118</v>
      </c>
      <c r="BL9" s="285" t="s">
        <v>119</v>
      </c>
      <c r="BM9" s="278" t="s">
        <v>120</v>
      </c>
      <c r="BN9" s="277" t="s">
        <v>121</v>
      </c>
    </row>
    <row r="10" spans="1:66" x14ac:dyDescent="0.25">
      <c r="A10" s="260">
        <v>41974</v>
      </c>
      <c r="B10" s="62">
        <v>0</v>
      </c>
      <c r="C10" s="93">
        <v>0</v>
      </c>
      <c r="D10" s="172">
        <v>3.5579999999999998</v>
      </c>
      <c r="E10" s="172">
        <v>3.6189999999999998</v>
      </c>
      <c r="F10" s="173">
        <v>3.6669999999999998</v>
      </c>
      <c r="G10" s="174">
        <v>3.7610000000000001</v>
      </c>
      <c r="H10" s="171">
        <v>3.8109999999999999</v>
      </c>
      <c r="I10" s="175">
        <v>3.8940000000000001</v>
      </c>
      <c r="J10" s="175">
        <v>4.0640000000000001</v>
      </c>
      <c r="K10" s="36"/>
      <c r="L10" s="36"/>
      <c r="M10" s="37">
        <f>A10</f>
        <v>41974</v>
      </c>
      <c r="N10" s="182">
        <v>4.1349999999999998</v>
      </c>
      <c r="O10" s="183">
        <v>4.2379999999999995</v>
      </c>
      <c r="P10" s="125">
        <v>4.2789999999999999</v>
      </c>
      <c r="Q10" s="64">
        <v>4.4619999999999997</v>
      </c>
      <c r="R10" s="127">
        <v>4.7469999999999999</v>
      </c>
      <c r="S10" s="184">
        <v>4.9630000000000001</v>
      </c>
      <c r="T10" s="185">
        <v>4.4909999999999997</v>
      </c>
      <c r="U10" s="186">
        <v>4.6630000000000003</v>
      </c>
      <c r="V10" s="65">
        <v>5.23</v>
      </c>
      <c r="W10" s="187">
        <v>5.2960000000000003</v>
      </c>
      <c r="X10" s="188">
        <v>5.4960000000000004</v>
      </c>
      <c r="Y10" s="66">
        <v>0</v>
      </c>
      <c r="Z10" s="189">
        <v>4.6260000000000003</v>
      </c>
      <c r="AA10" s="190">
        <v>5.1130000000000004</v>
      </c>
      <c r="AB10" s="191">
        <v>5.2729999999999997</v>
      </c>
      <c r="AC10" s="192">
        <v>5.7229999999999999</v>
      </c>
      <c r="AD10" s="193">
        <v>0</v>
      </c>
      <c r="AE10" s="66">
        <v>0</v>
      </c>
      <c r="AF10" s="194">
        <v>5.38</v>
      </c>
      <c r="AG10" s="67">
        <v>5.3730000000000002</v>
      </c>
      <c r="AH10" s="129">
        <v>0</v>
      </c>
      <c r="AI10" s="68">
        <v>4.9539999999999997</v>
      </c>
      <c r="AJ10" s="131">
        <v>5.1509999999999998</v>
      </c>
      <c r="AK10" s="69">
        <v>5.0869999999999997</v>
      </c>
      <c r="AL10" s="133">
        <v>5.2359999999999998</v>
      </c>
      <c r="AM10" s="70">
        <v>0</v>
      </c>
      <c r="AN10" s="135">
        <v>4.4539999999999997</v>
      </c>
      <c r="AO10" s="71">
        <v>5.0460000000000003</v>
      </c>
      <c r="AP10" s="140">
        <v>5.3170000000000002</v>
      </c>
      <c r="AQ10" s="72">
        <v>4.2370000000000001</v>
      </c>
      <c r="AR10" s="72">
        <v>4.4400000000000004</v>
      </c>
      <c r="AS10" s="72">
        <v>4.5910000000000002</v>
      </c>
      <c r="AT10" s="137">
        <v>4.6630000000000003</v>
      </c>
      <c r="AU10" s="226">
        <v>4.6870000000000003</v>
      </c>
      <c r="AV10" s="251">
        <v>5</v>
      </c>
      <c r="AW10" s="226">
        <v>5.4329999999999998</v>
      </c>
      <c r="AX10" s="253">
        <v>0</v>
      </c>
      <c r="AY10" s="143">
        <v>4.2320000000000002</v>
      </c>
      <c r="AZ10" s="73">
        <v>4.2149999999999999</v>
      </c>
      <c r="BA10" s="145">
        <v>4.3179999999999996</v>
      </c>
      <c r="BB10" s="74">
        <v>4.9509999999999996</v>
      </c>
      <c r="BC10" s="147">
        <v>0</v>
      </c>
      <c r="BD10" s="75">
        <v>4.601</v>
      </c>
      <c r="BE10" s="155">
        <v>0</v>
      </c>
      <c r="BF10" s="76">
        <v>3.952</v>
      </c>
      <c r="BG10" s="77">
        <v>4.1070000000000002</v>
      </c>
      <c r="BH10" s="153">
        <v>4.3929999999999998</v>
      </c>
      <c r="BI10" s="77">
        <v>4.7699999999999996</v>
      </c>
      <c r="BJ10" s="153">
        <v>5.069</v>
      </c>
      <c r="BK10" s="78">
        <v>4.2610000000000001</v>
      </c>
      <c r="BL10" s="151">
        <v>4.665</v>
      </c>
      <c r="BM10" s="79">
        <v>5.1319999999999997</v>
      </c>
      <c r="BN10" s="149">
        <v>5.3629999999999995</v>
      </c>
    </row>
    <row r="11" spans="1:66" x14ac:dyDescent="0.25">
      <c r="A11" s="260">
        <v>41975</v>
      </c>
      <c r="B11" s="62">
        <v>0</v>
      </c>
      <c r="C11" s="93">
        <v>0</v>
      </c>
      <c r="D11" s="172">
        <v>3.5550000000000002</v>
      </c>
      <c r="E11" s="172">
        <v>3.637</v>
      </c>
      <c r="F11" s="173">
        <v>3.6989999999999998</v>
      </c>
      <c r="G11" s="174">
        <v>3.7919999999999998</v>
      </c>
      <c r="H11" s="171">
        <v>3.8330000000000002</v>
      </c>
      <c r="I11" s="175">
        <v>3.915</v>
      </c>
      <c r="J11" s="175">
        <v>4.0919999999999996</v>
      </c>
      <c r="K11" s="36"/>
      <c r="L11" s="36"/>
      <c r="M11" s="37">
        <f t="shared" ref="M11:M32" si="1">A11</f>
        <v>41975</v>
      </c>
      <c r="N11" s="195">
        <v>4.1289999999999996</v>
      </c>
      <c r="O11" s="196">
        <v>4.2539999999999996</v>
      </c>
      <c r="P11" s="97">
        <v>4.2949999999999999</v>
      </c>
      <c r="Q11" s="96">
        <v>4.4820000000000002</v>
      </c>
      <c r="R11" s="98">
        <v>4.7759999999999998</v>
      </c>
      <c r="S11" s="184">
        <v>4.9879999999999995</v>
      </c>
      <c r="T11" s="197">
        <v>4.4909999999999997</v>
      </c>
      <c r="U11" s="198">
        <v>4.6719999999999997</v>
      </c>
      <c r="V11" s="80">
        <v>5.2590000000000003</v>
      </c>
      <c r="W11" s="199">
        <v>5.3250000000000002</v>
      </c>
      <c r="X11" s="200">
        <v>5.5250000000000004</v>
      </c>
      <c r="Y11" s="66">
        <v>0</v>
      </c>
      <c r="Z11" s="201">
        <v>4.6349999999999998</v>
      </c>
      <c r="AA11" s="202">
        <v>5.14</v>
      </c>
      <c r="AB11" s="203">
        <v>5.2990000000000004</v>
      </c>
      <c r="AC11" s="204">
        <v>5.7469999999999999</v>
      </c>
      <c r="AD11" s="205">
        <v>0</v>
      </c>
      <c r="AE11" s="66">
        <v>0</v>
      </c>
      <c r="AF11" s="206">
        <v>5.4030000000000005</v>
      </c>
      <c r="AG11" s="81">
        <v>5.3979999999999997</v>
      </c>
      <c r="AH11" s="99">
        <v>0</v>
      </c>
      <c r="AI11" s="82">
        <v>4.9669999999999996</v>
      </c>
      <c r="AJ11" s="100">
        <v>5.173</v>
      </c>
      <c r="AK11" s="83">
        <v>5.133</v>
      </c>
      <c r="AL11" s="101">
        <v>5.2839999999999998</v>
      </c>
      <c r="AM11" s="66">
        <v>0</v>
      </c>
      <c r="AN11" s="102">
        <v>4.4420000000000002</v>
      </c>
      <c r="AO11" s="84">
        <v>5.0720000000000001</v>
      </c>
      <c r="AP11" s="139">
        <v>5.3360000000000003</v>
      </c>
      <c r="AQ11" s="85">
        <v>4.2489999999999997</v>
      </c>
      <c r="AR11" s="85">
        <v>4.4649999999999999</v>
      </c>
      <c r="AS11" s="85">
        <v>4.62</v>
      </c>
      <c r="AT11" s="142">
        <v>4.6899999999999995</v>
      </c>
      <c r="AU11" s="227">
        <v>4.7140000000000004</v>
      </c>
      <c r="AV11" s="249">
        <v>5.0229999999999997</v>
      </c>
      <c r="AW11" s="227">
        <v>5.4569999999999999</v>
      </c>
      <c r="AX11" s="250">
        <v>0</v>
      </c>
      <c r="AY11" s="103">
        <v>4.2149999999999999</v>
      </c>
      <c r="AZ11" s="86">
        <v>4.1779999999999999</v>
      </c>
      <c r="BA11" s="104">
        <v>4.319</v>
      </c>
      <c r="BB11" s="87">
        <v>4.9790000000000001</v>
      </c>
      <c r="BC11" s="105">
        <v>0</v>
      </c>
      <c r="BD11" s="88">
        <v>4.6210000000000004</v>
      </c>
      <c r="BE11" s="106">
        <v>0</v>
      </c>
      <c r="BF11" s="89">
        <v>3.919</v>
      </c>
      <c r="BG11" s="90">
        <v>4.1070000000000002</v>
      </c>
      <c r="BH11" s="107">
        <v>4.4130000000000003</v>
      </c>
      <c r="BI11" s="90">
        <v>4.7969999999999997</v>
      </c>
      <c r="BJ11" s="107">
        <v>5.0960000000000001</v>
      </c>
      <c r="BK11" s="91">
        <v>4.2300000000000004</v>
      </c>
      <c r="BL11" s="108">
        <v>4.6769999999999996</v>
      </c>
      <c r="BM11" s="92">
        <v>5.16</v>
      </c>
      <c r="BN11" s="109">
        <v>5.3810000000000002</v>
      </c>
    </row>
    <row r="12" spans="1:66" x14ac:dyDescent="0.25">
      <c r="A12" s="260">
        <v>41976</v>
      </c>
      <c r="B12" s="62">
        <v>0</v>
      </c>
      <c r="C12" s="93">
        <v>0</v>
      </c>
      <c r="D12" s="172">
        <v>3.5470000000000002</v>
      </c>
      <c r="E12" s="172">
        <v>3.6139999999999999</v>
      </c>
      <c r="F12" s="173">
        <v>3.677</v>
      </c>
      <c r="G12" s="174">
        <v>3.7709999999999999</v>
      </c>
      <c r="H12" s="171">
        <v>3.8159999999999998</v>
      </c>
      <c r="I12" s="175">
        <v>3.9009999999999998</v>
      </c>
      <c r="J12" s="175">
        <v>4.0739999999999998</v>
      </c>
      <c r="K12" s="36"/>
      <c r="L12" s="36"/>
      <c r="M12" s="37">
        <f t="shared" si="1"/>
        <v>41976</v>
      </c>
      <c r="N12" s="195">
        <v>4.1379999999999999</v>
      </c>
      <c r="O12" s="196">
        <v>4.2370000000000001</v>
      </c>
      <c r="P12" s="97">
        <v>4.2720000000000002</v>
      </c>
      <c r="Q12" s="96">
        <v>4.4640000000000004</v>
      </c>
      <c r="R12" s="98">
        <v>4.7640000000000002</v>
      </c>
      <c r="S12" s="184">
        <v>4.9820000000000002</v>
      </c>
      <c r="T12" s="197">
        <v>4.4939999999999998</v>
      </c>
      <c r="U12" s="198">
        <v>4.6520000000000001</v>
      </c>
      <c r="V12" s="80">
        <v>5.2489999999999997</v>
      </c>
      <c r="W12" s="199">
        <v>5.3170000000000002</v>
      </c>
      <c r="X12" s="200">
        <v>5.5220000000000002</v>
      </c>
      <c r="Y12" s="66">
        <v>0</v>
      </c>
      <c r="Z12" s="201">
        <v>4.617</v>
      </c>
      <c r="AA12" s="202">
        <v>5.125</v>
      </c>
      <c r="AB12" s="203">
        <v>5.29</v>
      </c>
      <c r="AC12" s="204">
        <v>5.7439999999999998</v>
      </c>
      <c r="AD12" s="205">
        <v>0</v>
      </c>
      <c r="AE12" s="66">
        <v>0</v>
      </c>
      <c r="AF12" s="206">
        <v>5.3940000000000001</v>
      </c>
      <c r="AG12" s="81">
        <v>5.391</v>
      </c>
      <c r="AH12" s="99">
        <v>0</v>
      </c>
      <c r="AI12" s="82">
        <v>4.9509999999999996</v>
      </c>
      <c r="AJ12" s="100">
        <v>5.1559999999999997</v>
      </c>
      <c r="AK12" s="83">
        <v>5.1210000000000004</v>
      </c>
      <c r="AL12" s="101">
        <v>5.27</v>
      </c>
      <c r="AM12" s="66">
        <v>0</v>
      </c>
      <c r="AN12" s="102">
        <v>4.46</v>
      </c>
      <c r="AO12" s="84">
        <v>5.0140000000000002</v>
      </c>
      <c r="AP12" s="139">
        <v>5.3280000000000003</v>
      </c>
      <c r="AQ12" s="85">
        <v>4.2329999999999997</v>
      </c>
      <c r="AR12" s="85">
        <v>4.4530000000000003</v>
      </c>
      <c r="AS12" s="85">
        <v>4.6079999999999997</v>
      </c>
      <c r="AT12" s="142">
        <v>4.673</v>
      </c>
      <c r="AU12" s="227">
        <v>4.71</v>
      </c>
      <c r="AV12" s="249">
        <v>5.0220000000000002</v>
      </c>
      <c r="AW12" s="227">
        <v>5.46</v>
      </c>
      <c r="AX12" s="250">
        <v>0</v>
      </c>
      <c r="AY12" s="103">
        <v>4.2590000000000003</v>
      </c>
      <c r="AZ12" s="86">
        <v>4.2110000000000003</v>
      </c>
      <c r="BA12" s="104">
        <v>4.3159999999999998</v>
      </c>
      <c r="BB12" s="87">
        <v>4.9669999999999996</v>
      </c>
      <c r="BC12" s="105">
        <v>0</v>
      </c>
      <c r="BD12" s="88">
        <v>4.5579999999999998</v>
      </c>
      <c r="BE12" s="106">
        <v>0</v>
      </c>
      <c r="BF12" s="89">
        <v>4.0339999999999998</v>
      </c>
      <c r="BG12" s="90">
        <v>4.101</v>
      </c>
      <c r="BH12" s="107">
        <v>4.3870000000000005</v>
      </c>
      <c r="BI12" s="90">
        <v>4.7889999999999997</v>
      </c>
      <c r="BJ12" s="107">
        <v>5.0910000000000002</v>
      </c>
      <c r="BK12" s="91">
        <v>4.3099999999999996</v>
      </c>
      <c r="BL12" s="108">
        <v>4.6580000000000004</v>
      </c>
      <c r="BM12" s="92">
        <v>5.1479999999999997</v>
      </c>
      <c r="BN12" s="109">
        <v>5.3739999999999997</v>
      </c>
    </row>
    <row r="13" spans="1:66" x14ac:dyDescent="0.25">
      <c r="A13" s="260">
        <v>41977</v>
      </c>
      <c r="B13" s="62">
        <v>0</v>
      </c>
      <c r="C13" s="93">
        <v>0</v>
      </c>
      <c r="D13" s="172">
        <v>3.5300000000000002</v>
      </c>
      <c r="E13" s="172">
        <v>3.6080000000000001</v>
      </c>
      <c r="F13" s="173">
        <v>3.67</v>
      </c>
      <c r="G13" s="174">
        <v>3.7629999999999999</v>
      </c>
      <c r="H13" s="171">
        <v>3.8069999999999999</v>
      </c>
      <c r="I13" s="175">
        <v>3.8849999999999998</v>
      </c>
      <c r="J13" s="175">
        <v>4.05</v>
      </c>
      <c r="K13" s="36"/>
      <c r="L13" s="36"/>
      <c r="M13" s="37">
        <f t="shared" si="1"/>
        <v>41977</v>
      </c>
      <c r="N13" s="195">
        <v>4.1029999999999998</v>
      </c>
      <c r="O13" s="196">
        <v>4.1890000000000001</v>
      </c>
      <c r="P13" s="97">
        <v>4.2300000000000004</v>
      </c>
      <c r="Q13" s="96">
        <v>4.2830000000000004</v>
      </c>
      <c r="R13" s="98">
        <v>4.7119999999999997</v>
      </c>
      <c r="S13" s="184">
        <v>4.93</v>
      </c>
      <c r="T13" s="197">
        <v>4.45</v>
      </c>
      <c r="U13" s="198">
        <v>4.6120000000000001</v>
      </c>
      <c r="V13" s="80">
        <v>5.2069999999999999</v>
      </c>
      <c r="W13" s="199">
        <v>5.266</v>
      </c>
      <c r="X13" s="200">
        <v>5.4779999999999998</v>
      </c>
      <c r="Y13" s="66">
        <v>0</v>
      </c>
      <c r="Z13" s="201">
        <v>4.5730000000000004</v>
      </c>
      <c r="AA13" s="202">
        <v>5.077</v>
      </c>
      <c r="AB13" s="203">
        <v>5.2389999999999999</v>
      </c>
      <c r="AC13" s="204">
        <v>5.694</v>
      </c>
      <c r="AD13" s="205">
        <v>0</v>
      </c>
      <c r="AE13" s="66">
        <v>0</v>
      </c>
      <c r="AF13" s="206">
        <v>5.3419999999999996</v>
      </c>
      <c r="AG13" s="81">
        <v>5.34</v>
      </c>
      <c r="AH13" s="99">
        <v>0</v>
      </c>
      <c r="AI13" s="82">
        <v>4.899</v>
      </c>
      <c r="AJ13" s="100">
        <v>5.1109999999999998</v>
      </c>
      <c r="AK13" s="83">
        <v>5.0730000000000004</v>
      </c>
      <c r="AL13" s="101">
        <v>5.2290000000000001</v>
      </c>
      <c r="AM13" s="66">
        <v>0</v>
      </c>
      <c r="AN13" s="102">
        <v>4.43</v>
      </c>
      <c r="AO13" s="84">
        <v>4.9669999999999996</v>
      </c>
      <c r="AP13" s="139">
        <v>5.28</v>
      </c>
      <c r="AQ13" s="85">
        <v>4.1820000000000004</v>
      </c>
      <c r="AR13" s="85">
        <v>4.4020000000000001</v>
      </c>
      <c r="AS13" s="85">
        <v>4.5570000000000004</v>
      </c>
      <c r="AT13" s="142">
        <v>4.6189999999999998</v>
      </c>
      <c r="AU13" s="227">
        <v>4.657</v>
      </c>
      <c r="AV13" s="249">
        <v>4.9710000000000001</v>
      </c>
      <c r="AW13" s="227">
        <v>5.4089999999999998</v>
      </c>
      <c r="AX13" s="250">
        <v>0</v>
      </c>
      <c r="AY13" s="103">
        <v>4.2030000000000003</v>
      </c>
      <c r="AZ13" s="86">
        <v>4.1820000000000004</v>
      </c>
      <c r="BA13" s="104">
        <v>4.2770000000000001</v>
      </c>
      <c r="BB13" s="87">
        <v>4.9160000000000004</v>
      </c>
      <c r="BC13" s="105">
        <v>0</v>
      </c>
      <c r="BD13" s="88">
        <v>4.508</v>
      </c>
      <c r="BE13" s="106">
        <v>0</v>
      </c>
      <c r="BF13" s="89">
        <v>3.9580000000000002</v>
      </c>
      <c r="BG13" s="90">
        <v>4.0650000000000004</v>
      </c>
      <c r="BH13" s="107">
        <v>4.3410000000000002</v>
      </c>
      <c r="BI13" s="90">
        <v>4.7329999999999997</v>
      </c>
      <c r="BJ13" s="107">
        <v>5.04</v>
      </c>
      <c r="BK13" s="91">
        <v>4.2430000000000003</v>
      </c>
      <c r="BL13" s="108">
        <v>4.609</v>
      </c>
      <c r="BM13" s="92">
        <v>5.0970000000000004</v>
      </c>
      <c r="BN13" s="109">
        <v>5.3239999999999998</v>
      </c>
    </row>
    <row r="14" spans="1:66" x14ac:dyDescent="0.25">
      <c r="A14" s="260">
        <v>41978</v>
      </c>
      <c r="B14" s="62">
        <v>0</v>
      </c>
      <c r="C14" s="93">
        <v>0</v>
      </c>
      <c r="D14" s="172">
        <v>3.5529999999999999</v>
      </c>
      <c r="E14" s="172">
        <v>3.5920000000000001</v>
      </c>
      <c r="F14" s="173">
        <v>3.657</v>
      </c>
      <c r="G14" s="174">
        <v>3.754</v>
      </c>
      <c r="H14" s="171">
        <v>3.794</v>
      </c>
      <c r="I14" s="175">
        <v>3.8719999999999999</v>
      </c>
      <c r="J14" s="175">
        <v>4.0339999999999998</v>
      </c>
      <c r="K14" s="36"/>
      <c r="L14" s="36"/>
      <c r="M14" s="37">
        <f t="shared" si="1"/>
        <v>41978</v>
      </c>
      <c r="N14" s="195">
        <v>4.1120000000000001</v>
      </c>
      <c r="O14" s="196">
        <v>4.2670000000000003</v>
      </c>
      <c r="P14" s="97">
        <v>4.4470000000000001</v>
      </c>
      <c r="Q14" s="96">
        <v>4.444</v>
      </c>
      <c r="R14" s="98">
        <v>4.74</v>
      </c>
      <c r="S14" s="184">
        <v>4.96</v>
      </c>
      <c r="T14" s="197">
        <v>4.468</v>
      </c>
      <c r="U14" s="198">
        <v>4.6360000000000001</v>
      </c>
      <c r="V14" s="80">
        <v>5.2290000000000001</v>
      </c>
      <c r="W14" s="199">
        <v>5.2949999999999999</v>
      </c>
      <c r="X14" s="200">
        <v>5.5</v>
      </c>
      <c r="Y14" s="66">
        <v>0</v>
      </c>
      <c r="Z14" s="201">
        <v>4.5969999999999995</v>
      </c>
      <c r="AA14" s="202">
        <v>5.1050000000000004</v>
      </c>
      <c r="AB14" s="203">
        <v>5.266</v>
      </c>
      <c r="AC14" s="204">
        <v>5.7229999999999999</v>
      </c>
      <c r="AD14" s="205">
        <v>0</v>
      </c>
      <c r="AE14" s="66">
        <v>0</v>
      </c>
      <c r="AF14" s="206">
        <v>5.3730000000000002</v>
      </c>
      <c r="AG14" s="81">
        <v>5.37</v>
      </c>
      <c r="AH14" s="99">
        <v>0</v>
      </c>
      <c r="AI14" s="82">
        <v>4.923</v>
      </c>
      <c r="AJ14" s="100">
        <v>5.1360000000000001</v>
      </c>
      <c r="AK14" s="83">
        <v>5.0999999999999996</v>
      </c>
      <c r="AL14" s="101">
        <v>5.2530000000000001</v>
      </c>
      <c r="AM14" s="66">
        <v>0</v>
      </c>
      <c r="AN14" s="102">
        <v>4.4420000000000002</v>
      </c>
      <c r="AO14" s="84">
        <v>4.992</v>
      </c>
      <c r="AP14" s="139">
        <v>5.3049999999999997</v>
      </c>
      <c r="AQ14" s="85">
        <v>4.2069999999999999</v>
      </c>
      <c r="AR14" s="85">
        <v>4.43</v>
      </c>
      <c r="AS14" s="85">
        <v>4.585</v>
      </c>
      <c r="AT14" s="142">
        <v>4.6459999999999999</v>
      </c>
      <c r="AU14" s="227">
        <v>4.6859999999999999</v>
      </c>
      <c r="AV14" s="249">
        <v>5</v>
      </c>
      <c r="AW14" s="227">
        <v>5.4379999999999997</v>
      </c>
      <c r="AX14" s="250">
        <v>0</v>
      </c>
      <c r="AY14" s="103">
        <v>4.2030000000000003</v>
      </c>
      <c r="AZ14" s="86">
        <v>4.1820000000000004</v>
      </c>
      <c r="BA14" s="104">
        <v>4.2949999999999999</v>
      </c>
      <c r="BB14" s="87">
        <v>4.944</v>
      </c>
      <c r="BC14" s="105">
        <v>0</v>
      </c>
      <c r="BD14" s="88">
        <v>4.532</v>
      </c>
      <c r="BE14" s="106">
        <v>0</v>
      </c>
      <c r="BF14" s="89">
        <v>3.919</v>
      </c>
      <c r="BG14" s="90">
        <v>4.0839999999999996</v>
      </c>
      <c r="BH14" s="107">
        <v>4.3659999999999997</v>
      </c>
      <c r="BI14" s="90">
        <v>4.7610000000000001</v>
      </c>
      <c r="BJ14" s="107">
        <v>5.07</v>
      </c>
      <c r="BK14" s="91">
        <v>4.242</v>
      </c>
      <c r="BL14" s="108">
        <v>4.6349999999999998</v>
      </c>
      <c r="BM14" s="92">
        <v>5.125</v>
      </c>
      <c r="BN14" s="109">
        <v>5.3540000000000001</v>
      </c>
    </row>
    <row r="15" spans="1:66" x14ac:dyDescent="0.25">
      <c r="A15" s="260">
        <v>41981</v>
      </c>
      <c r="B15" s="62">
        <v>0</v>
      </c>
      <c r="C15" s="93">
        <v>0</v>
      </c>
      <c r="D15" s="172">
        <v>3.5579999999999998</v>
      </c>
      <c r="E15" s="172">
        <v>3.6160000000000001</v>
      </c>
      <c r="F15" s="173">
        <v>3.6819999999999999</v>
      </c>
      <c r="G15" s="174">
        <v>3.7770000000000001</v>
      </c>
      <c r="H15" s="171">
        <v>3.8220000000000001</v>
      </c>
      <c r="I15" s="175">
        <v>3.9020000000000001</v>
      </c>
      <c r="J15" s="175">
        <v>4.0629999999999997</v>
      </c>
      <c r="K15" s="36"/>
      <c r="L15" s="36"/>
      <c r="M15" s="37">
        <f t="shared" si="1"/>
        <v>41981</v>
      </c>
      <c r="N15" s="195">
        <v>4.1109999999999998</v>
      </c>
      <c r="O15" s="196">
        <v>4.1980000000000004</v>
      </c>
      <c r="P15" s="97">
        <v>4.2279999999999998</v>
      </c>
      <c r="Q15" s="96">
        <v>4.4210000000000003</v>
      </c>
      <c r="R15" s="98">
        <v>4.726</v>
      </c>
      <c r="S15" s="184">
        <v>4.9429999999999996</v>
      </c>
      <c r="T15" s="197">
        <v>4.46</v>
      </c>
      <c r="U15" s="198">
        <v>4.6159999999999997</v>
      </c>
      <c r="V15" s="80">
        <v>5.2220000000000004</v>
      </c>
      <c r="W15" s="199">
        <v>5.28</v>
      </c>
      <c r="X15" s="200">
        <v>5.4909999999999997</v>
      </c>
      <c r="Y15" s="66">
        <v>0</v>
      </c>
      <c r="Z15" s="201">
        <v>4.5789999999999997</v>
      </c>
      <c r="AA15" s="202">
        <v>5.0880000000000001</v>
      </c>
      <c r="AB15" s="203">
        <v>5.2510000000000003</v>
      </c>
      <c r="AC15" s="204">
        <v>5.7069999999999999</v>
      </c>
      <c r="AD15" s="205">
        <v>0</v>
      </c>
      <c r="AE15" s="66">
        <v>0</v>
      </c>
      <c r="AF15" s="206">
        <v>5.33</v>
      </c>
      <c r="AG15" s="81">
        <v>5.3529999999999998</v>
      </c>
      <c r="AH15" s="99">
        <v>0</v>
      </c>
      <c r="AI15" s="82">
        <v>4.9030000000000005</v>
      </c>
      <c r="AJ15" s="100">
        <v>5.12</v>
      </c>
      <c r="AK15" s="83">
        <v>5.085</v>
      </c>
      <c r="AL15" s="101">
        <v>5.2460000000000004</v>
      </c>
      <c r="AM15" s="66">
        <v>0</v>
      </c>
      <c r="AN15" s="102">
        <v>4.4420000000000002</v>
      </c>
      <c r="AO15" s="84">
        <v>4.9790000000000001</v>
      </c>
      <c r="AP15" s="139">
        <v>5.29</v>
      </c>
      <c r="AQ15" s="85">
        <v>4.1859999999999999</v>
      </c>
      <c r="AR15" s="85">
        <v>4.4130000000000003</v>
      </c>
      <c r="AS15" s="85">
        <v>4.57</v>
      </c>
      <c r="AT15" s="142">
        <v>4.633</v>
      </c>
      <c r="AU15" s="227">
        <v>4.6710000000000003</v>
      </c>
      <c r="AV15" s="249">
        <v>4.984</v>
      </c>
      <c r="AW15" s="227">
        <v>5.4210000000000003</v>
      </c>
      <c r="AX15" s="250">
        <v>0</v>
      </c>
      <c r="AY15" s="103">
        <v>4.2309999999999999</v>
      </c>
      <c r="AZ15" s="86">
        <v>4.1900000000000004</v>
      </c>
      <c r="BA15" s="104">
        <v>4.282</v>
      </c>
      <c r="BB15" s="87">
        <v>4.9290000000000003</v>
      </c>
      <c r="BC15" s="105">
        <v>0</v>
      </c>
      <c r="BD15" s="88">
        <v>4.5140000000000002</v>
      </c>
      <c r="BE15" s="106">
        <v>0</v>
      </c>
      <c r="BF15" s="89">
        <v>3.95</v>
      </c>
      <c r="BG15" s="90">
        <v>4.0720000000000001</v>
      </c>
      <c r="BH15" s="107">
        <v>4.3479999999999999</v>
      </c>
      <c r="BI15" s="90">
        <v>4.7439999999999998</v>
      </c>
      <c r="BJ15" s="107">
        <v>5.0540000000000003</v>
      </c>
      <c r="BK15" s="91">
        <v>4.26</v>
      </c>
      <c r="BL15" s="108">
        <v>4.6120000000000001</v>
      </c>
      <c r="BM15" s="92">
        <v>5.1109999999999998</v>
      </c>
      <c r="BN15" s="109">
        <v>5.3369999999999997</v>
      </c>
    </row>
    <row r="16" spans="1:66" x14ac:dyDescent="0.25">
      <c r="A16" s="260">
        <v>41982</v>
      </c>
      <c r="B16" s="62">
        <v>0</v>
      </c>
      <c r="C16" s="93">
        <v>0</v>
      </c>
      <c r="D16" s="172">
        <v>3.544</v>
      </c>
      <c r="E16" s="172">
        <v>3.613</v>
      </c>
      <c r="F16" s="173">
        <v>3.6680000000000001</v>
      </c>
      <c r="G16" s="174">
        <v>3.76</v>
      </c>
      <c r="H16" s="171">
        <v>3.8050000000000002</v>
      </c>
      <c r="I16" s="175">
        <v>3.887</v>
      </c>
      <c r="J16" s="175">
        <v>4.0519999999999996</v>
      </c>
      <c r="K16" s="36"/>
      <c r="L16" s="36"/>
      <c r="M16" s="37">
        <f t="shared" si="1"/>
        <v>41982</v>
      </c>
      <c r="N16" s="195">
        <v>4.0990000000000002</v>
      </c>
      <c r="O16" s="196">
        <v>4.3550000000000004</v>
      </c>
      <c r="P16" s="97">
        <v>4.3629999999999995</v>
      </c>
      <c r="Q16" s="96">
        <v>4.4240000000000004</v>
      </c>
      <c r="R16" s="98">
        <v>4.7229999999999999</v>
      </c>
      <c r="S16" s="184">
        <v>4.9409999999999998</v>
      </c>
      <c r="T16" s="197">
        <v>4.4489999999999998</v>
      </c>
      <c r="U16" s="198">
        <v>4.6129999999999995</v>
      </c>
      <c r="V16" s="80">
        <v>5.077</v>
      </c>
      <c r="W16" s="199">
        <v>5.2780000000000005</v>
      </c>
      <c r="X16" s="200">
        <v>5.4710000000000001</v>
      </c>
      <c r="Y16" s="66">
        <v>0</v>
      </c>
      <c r="Z16" s="201">
        <v>4.5780000000000003</v>
      </c>
      <c r="AA16" s="202">
        <v>5.0860000000000003</v>
      </c>
      <c r="AB16" s="203">
        <v>5.2489999999999997</v>
      </c>
      <c r="AC16" s="204">
        <v>5.7030000000000003</v>
      </c>
      <c r="AD16" s="205">
        <v>0</v>
      </c>
      <c r="AE16" s="66">
        <v>0</v>
      </c>
      <c r="AF16" s="206">
        <v>5.3280000000000003</v>
      </c>
      <c r="AG16" s="81">
        <v>5.35</v>
      </c>
      <c r="AH16" s="99">
        <v>0</v>
      </c>
      <c r="AI16" s="82">
        <v>4.9059999999999997</v>
      </c>
      <c r="AJ16" s="100">
        <v>5.1189999999999998</v>
      </c>
      <c r="AK16" s="83">
        <v>5.0819999999999999</v>
      </c>
      <c r="AL16" s="101">
        <v>5.2190000000000003</v>
      </c>
      <c r="AM16" s="66">
        <v>0</v>
      </c>
      <c r="AN16" s="102">
        <v>4.4400000000000004</v>
      </c>
      <c r="AO16" s="84">
        <v>4.984</v>
      </c>
      <c r="AP16" s="139">
        <v>5.2859999999999996</v>
      </c>
      <c r="AQ16" s="85">
        <v>4.1900000000000004</v>
      </c>
      <c r="AR16" s="85">
        <v>4.4109999999999996</v>
      </c>
      <c r="AS16" s="85">
        <v>4.5670000000000002</v>
      </c>
      <c r="AT16" s="142">
        <v>4.63</v>
      </c>
      <c r="AU16" s="227">
        <v>4.6669999999999998</v>
      </c>
      <c r="AV16" s="249">
        <v>4.9820000000000002</v>
      </c>
      <c r="AW16" s="227">
        <v>5.4189999999999996</v>
      </c>
      <c r="AX16" s="250">
        <v>0</v>
      </c>
      <c r="AY16" s="103">
        <v>4.2290000000000001</v>
      </c>
      <c r="AZ16" s="86">
        <v>4.1900000000000004</v>
      </c>
      <c r="BA16" s="104">
        <v>4.2690000000000001</v>
      </c>
      <c r="BB16" s="87">
        <v>4.9260000000000002</v>
      </c>
      <c r="BC16" s="105">
        <v>0</v>
      </c>
      <c r="BD16" s="88">
        <v>4.5149999999999997</v>
      </c>
      <c r="BE16" s="106">
        <v>0</v>
      </c>
      <c r="BF16" s="89">
        <v>3.94</v>
      </c>
      <c r="BG16" s="90">
        <v>4.0599999999999996</v>
      </c>
      <c r="BH16" s="107">
        <v>4.3479999999999999</v>
      </c>
      <c r="BI16" s="90">
        <v>4.7439999999999998</v>
      </c>
      <c r="BJ16" s="107">
        <v>5.0380000000000003</v>
      </c>
      <c r="BK16" s="91">
        <v>4.2549999999999999</v>
      </c>
      <c r="BL16" s="108">
        <v>4.6139999999999999</v>
      </c>
      <c r="BM16" s="92">
        <v>5.109</v>
      </c>
      <c r="BN16" s="109">
        <v>5.335</v>
      </c>
    </row>
    <row r="17" spans="1:66" x14ac:dyDescent="0.25">
      <c r="A17" s="260">
        <v>41983</v>
      </c>
      <c r="B17" s="62">
        <v>0</v>
      </c>
      <c r="C17" s="93">
        <v>0</v>
      </c>
      <c r="D17" s="172">
        <v>3.5419999999999998</v>
      </c>
      <c r="E17" s="172">
        <v>3.5880000000000001</v>
      </c>
      <c r="F17" s="173">
        <v>3.641</v>
      </c>
      <c r="G17" s="174">
        <v>3.7309999999999999</v>
      </c>
      <c r="H17" s="171">
        <v>3.7770000000000001</v>
      </c>
      <c r="I17" s="175">
        <v>3.86</v>
      </c>
      <c r="J17" s="175">
        <v>4.016</v>
      </c>
      <c r="K17" s="36"/>
      <c r="L17" s="36"/>
      <c r="M17" s="37">
        <f t="shared" si="1"/>
        <v>41983</v>
      </c>
      <c r="N17" s="195">
        <v>4.1180000000000003</v>
      </c>
      <c r="O17" s="196">
        <v>4.3810000000000002</v>
      </c>
      <c r="P17" s="97">
        <v>4.407</v>
      </c>
      <c r="Q17" s="96">
        <v>4.4080000000000004</v>
      </c>
      <c r="R17" s="98">
        <v>4.7089999999999996</v>
      </c>
      <c r="S17" s="184">
        <v>4.9160000000000004</v>
      </c>
      <c r="T17" s="197">
        <v>4.4539999999999997</v>
      </c>
      <c r="U17" s="198">
        <v>4.6029999999999998</v>
      </c>
      <c r="V17" s="80">
        <v>5.0590000000000002</v>
      </c>
      <c r="W17" s="199">
        <v>5.2590000000000003</v>
      </c>
      <c r="X17" s="200">
        <v>5.4370000000000003</v>
      </c>
      <c r="Y17" s="66">
        <v>0</v>
      </c>
      <c r="Z17" s="201">
        <v>4.57</v>
      </c>
      <c r="AA17" s="202">
        <v>5.07</v>
      </c>
      <c r="AB17" s="203">
        <v>5.234</v>
      </c>
      <c r="AC17" s="204">
        <v>5.67</v>
      </c>
      <c r="AD17" s="205">
        <v>0</v>
      </c>
      <c r="AE17" s="66">
        <v>0</v>
      </c>
      <c r="AF17" s="206">
        <v>5.3029999999999999</v>
      </c>
      <c r="AG17" s="81">
        <v>5.327</v>
      </c>
      <c r="AH17" s="99">
        <v>0</v>
      </c>
      <c r="AI17" s="82">
        <v>4.8959999999999999</v>
      </c>
      <c r="AJ17" s="100">
        <v>5.101</v>
      </c>
      <c r="AK17" s="83">
        <v>5.0609999999999999</v>
      </c>
      <c r="AL17" s="101">
        <v>5.1980000000000004</v>
      </c>
      <c r="AM17" s="66">
        <v>0</v>
      </c>
      <c r="AN17" s="102">
        <v>4.4560000000000004</v>
      </c>
      <c r="AO17" s="84">
        <v>4.9930000000000003</v>
      </c>
      <c r="AP17" s="139">
        <v>5.2679999999999998</v>
      </c>
      <c r="AQ17" s="85">
        <v>4.181</v>
      </c>
      <c r="AR17" s="85">
        <v>4.3940000000000001</v>
      </c>
      <c r="AS17" s="85">
        <v>4.5510000000000002</v>
      </c>
      <c r="AT17" s="142">
        <v>4.617</v>
      </c>
      <c r="AU17" s="227">
        <v>4.6520000000000001</v>
      </c>
      <c r="AV17" s="249">
        <v>4.9489999999999998</v>
      </c>
      <c r="AW17" s="227">
        <v>5.3769999999999998</v>
      </c>
      <c r="AX17" s="250">
        <v>0</v>
      </c>
      <c r="AY17" s="103">
        <v>4.28</v>
      </c>
      <c r="AZ17" s="86">
        <v>4.2210000000000001</v>
      </c>
      <c r="BA17" s="104">
        <v>4.2670000000000003</v>
      </c>
      <c r="BB17" s="87">
        <v>4.923</v>
      </c>
      <c r="BC17" s="105">
        <v>0</v>
      </c>
      <c r="BD17" s="88">
        <v>4.5049999999999999</v>
      </c>
      <c r="BE17" s="106">
        <v>0</v>
      </c>
      <c r="BF17" s="89">
        <v>4.04</v>
      </c>
      <c r="BG17" s="90">
        <v>4.0599999999999996</v>
      </c>
      <c r="BH17" s="107">
        <v>4.3319999999999999</v>
      </c>
      <c r="BI17" s="90">
        <v>4.7279999999999998</v>
      </c>
      <c r="BJ17" s="107">
        <v>5.0069999999999997</v>
      </c>
      <c r="BK17" s="91">
        <v>4.3159999999999998</v>
      </c>
      <c r="BL17" s="108">
        <v>4.6040000000000001</v>
      </c>
      <c r="BM17" s="92">
        <v>5.0949999999999998</v>
      </c>
      <c r="BN17" s="109">
        <v>5.3</v>
      </c>
    </row>
    <row r="18" spans="1:66" x14ac:dyDescent="0.25">
      <c r="A18" s="260">
        <v>41984</v>
      </c>
      <c r="B18" s="62">
        <v>0</v>
      </c>
      <c r="C18" s="93">
        <v>0</v>
      </c>
      <c r="D18" s="172">
        <v>3.5300000000000002</v>
      </c>
      <c r="E18" s="172">
        <v>3.5709999999999997</v>
      </c>
      <c r="F18" s="173">
        <v>3.6189999999999998</v>
      </c>
      <c r="G18" s="174">
        <v>3.7010000000000001</v>
      </c>
      <c r="H18" s="171">
        <v>3.7389999999999999</v>
      </c>
      <c r="I18" s="175">
        <v>3.8209999999999997</v>
      </c>
      <c r="J18" s="175">
        <v>3.984</v>
      </c>
      <c r="K18" s="36"/>
      <c r="L18" s="36"/>
      <c r="M18" s="37">
        <f t="shared" si="1"/>
        <v>41984</v>
      </c>
      <c r="N18" s="195">
        <v>4.1059999999999999</v>
      </c>
      <c r="O18" s="196">
        <v>4.3550000000000004</v>
      </c>
      <c r="P18" s="97">
        <v>4.43</v>
      </c>
      <c r="Q18" s="96">
        <v>4.4420000000000002</v>
      </c>
      <c r="R18" s="98">
        <v>4.742</v>
      </c>
      <c r="S18" s="184">
        <v>4.9509999999999996</v>
      </c>
      <c r="T18" s="197">
        <v>4.4560000000000004</v>
      </c>
      <c r="U18" s="198">
        <v>4.6219999999999999</v>
      </c>
      <c r="V18" s="80">
        <v>5.0810000000000004</v>
      </c>
      <c r="W18" s="199">
        <v>5.2949999999999999</v>
      </c>
      <c r="X18" s="200">
        <v>5.4569999999999999</v>
      </c>
      <c r="Y18" s="66">
        <v>0</v>
      </c>
      <c r="Z18" s="201">
        <v>4.5910000000000002</v>
      </c>
      <c r="AA18" s="202">
        <v>5.1070000000000002</v>
      </c>
      <c r="AB18" s="203">
        <v>5.2690000000000001</v>
      </c>
      <c r="AC18" s="204">
        <v>5.7059999999999995</v>
      </c>
      <c r="AD18" s="205">
        <v>0</v>
      </c>
      <c r="AE18" s="66">
        <v>0</v>
      </c>
      <c r="AF18" s="206">
        <v>5.34</v>
      </c>
      <c r="AG18" s="81">
        <v>5.3609999999999998</v>
      </c>
      <c r="AH18" s="99">
        <v>0</v>
      </c>
      <c r="AI18" s="82">
        <v>4.9279999999999999</v>
      </c>
      <c r="AJ18" s="100">
        <v>5.1390000000000002</v>
      </c>
      <c r="AK18" s="83">
        <v>5.0990000000000002</v>
      </c>
      <c r="AL18" s="101">
        <v>5.22</v>
      </c>
      <c r="AM18" s="66">
        <v>0</v>
      </c>
      <c r="AN18" s="102">
        <v>4.4470000000000001</v>
      </c>
      <c r="AO18" s="84">
        <v>5.0289999999999999</v>
      </c>
      <c r="AP18" s="139">
        <v>5.31</v>
      </c>
      <c r="AQ18" s="85">
        <v>4.2110000000000003</v>
      </c>
      <c r="AR18" s="85">
        <v>4.4329999999999998</v>
      </c>
      <c r="AS18" s="85">
        <v>4.5869999999999997</v>
      </c>
      <c r="AT18" s="142">
        <v>4.6500000000000004</v>
      </c>
      <c r="AU18" s="227">
        <v>4.6840000000000002</v>
      </c>
      <c r="AV18" s="249">
        <v>4.984</v>
      </c>
      <c r="AW18" s="227">
        <v>5.4080000000000004</v>
      </c>
      <c r="AX18" s="250">
        <v>0</v>
      </c>
      <c r="AY18" s="103">
        <v>4.226</v>
      </c>
      <c r="AZ18" s="86">
        <v>4.2080000000000002</v>
      </c>
      <c r="BA18" s="104">
        <v>4.2670000000000003</v>
      </c>
      <c r="BB18" s="87">
        <v>4.9569999999999999</v>
      </c>
      <c r="BC18" s="105">
        <v>0</v>
      </c>
      <c r="BD18" s="88">
        <v>4.5339999999999998</v>
      </c>
      <c r="BE18" s="106">
        <v>0</v>
      </c>
      <c r="BF18" s="89">
        <v>3.952</v>
      </c>
      <c r="BG18" s="90">
        <v>4.0650000000000004</v>
      </c>
      <c r="BH18" s="107">
        <v>4.37</v>
      </c>
      <c r="BI18" s="90">
        <v>4.7629999999999999</v>
      </c>
      <c r="BJ18" s="107">
        <v>5.0410000000000004</v>
      </c>
      <c r="BK18" s="91">
        <v>4.266</v>
      </c>
      <c r="BL18" s="108">
        <v>4.6349999999999998</v>
      </c>
      <c r="BM18" s="92">
        <v>5.125</v>
      </c>
      <c r="BN18" s="109">
        <v>5.3410000000000002</v>
      </c>
    </row>
    <row r="19" spans="1:66" x14ac:dyDescent="0.25">
      <c r="A19" s="260">
        <v>41985</v>
      </c>
      <c r="B19" s="62">
        <v>0</v>
      </c>
      <c r="C19" s="93">
        <v>0</v>
      </c>
      <c r="D19" s="172">
        <v>3.5449999999999999</v>
      </c>
      <c r="E19" s="172">
        <v>3.5590000000000002</v>
      </c>
      <c r="F19" s="173">
        <v>3.5990000000000002</v>
      </c>
      <c r="G19" s="174">
        <v>3.6669999999999998</v>
      </c>
      <c r="H19" s="171">
        <v>3.694</v>
      </c>
      <c r="I19" s="175">
        <v>3.786</v>
      </c>
      <c r="J19" s="175">
        <v>3.9279999999999999</v>
      </c>
      <c r="K19" s="36"/>
      <c r="L19" s="36"/>
      <c r="M19" s="37">
        <f t="shared" si="1"/>
        <v>41985</v>
      </c>
      <c r="N19" s="195">
        <v>4.1059999999999999</v>
      </c>
      <c r="O19" s="196">
        <v>4.2960000000000003</v>
      </c>
      <c r="P19" s="97">
        <v>4.3520000000000003</v>
      </c>
      <c r="Q19" s="96">
        <v>4.2240000000000002</v>
      </c>
      <c r="R19" s="98">
        <v>4.6950000000000003</v>
      </c>
      <c r="S19" s="184">
        <v>4.8860000000000001</v>
      </c>
      <c r="T19" s="197">
        <v>4.4589999999999996</v>
      </c>
      <c r="U19" s="198">
        <v>4.625</v>
      </c>
      <c r="V19" s="80">
        <v>5.0579999999999998</v>
      </c>
      <c r="W19" s="199">
        <v>5.2549999999999999</v>
      </c>
      <c r="X19" s="200">
        <v>5.3920000000000003</v>
      </c>
      <c r="Y19" s="66">
        <v>0</v>
      </c>
      <c r="Z19" s="201">
        <v>4.5709999999999997</v>
      </c>
      <c r="AA19" s="202">
        <v>5.0780000000000003</v>
      </c>
      <c r="AB19" s="203">
        <v>5.2510000000000003</v>
      </c>
      <c r="AC19" s="204">
        <v>5.649</v>
      </c>
      <c r="AD19" s="205">
        <v>0</v>
      </c>
      <c r="AE19" s="66">
        <v>0</v>
      </c>
      <c r="AF19" s="206">
        <v>5.3879999999999999</v>
      </c>
      <c r="AG19" s="81">
        <v>5.2969999999999997</v>
      </c>
      <c r="AH19" s="99">
        <v>0</v>
      </c>
      <c r="AI19" s="82">
        <v>4.8870000000000005</v>
      </c>
      <c r="AJ19" s="100">
        <v>5.101</v>
      </c>
      <c r="AK19" s="83">
        <v>5.0640000000000001</v>
      </c>
      <c r="AL19" s="101">
        <v>5.2009999999999996</v>
      </c>
      <c r="AM19" s="66">
        <v>0</v>
      </c>
      <c r="AN19" s="102">
        <v>4.4379999999999997</v>
      </c>
      <c r="AO19" s="84">
        <v>4.99</v>
      </c>
      <c r="AP19" s="139">
        <v>5.2640000000000002</v>
      </c>
      <c r="AQ19" s="85">
        <v>4.1710000000000003</v>
      </c>
      <c r="AR19" s="85">
        <v>4.407</v>
      </c>
      <c r="AS19" s="85">
        <v>4.5649999999999995</v>
      </c>
      <c r="AT19" s="142">
        <v>4.617</v>
      </c>
      <c r="AU19" s="227">
        <v>4.6850000000000005</v>
      </c>
      <c r="AV19" s="249">
        <v>4.9260000000000002</v>
      </c>
      <c r="AW19" s="227">
        <v>5.3460000000000001</v>
      </c>
      <c r="AX19" s="250">
        <v>0</v>
      </c>
      <c r="AY19" s="103">
        <v>4.2220000000000004</v>
      </c>
      <c r="AZ19" s="86">
        <v>4.1929999999999996</v>
      </c>
      <c r="BA19" s="104">
        <v>4.2620000000000005</v>
      </c>
      <c r="BB19" s="87">
        <v>4.8940000000000001</v>
      </c>
      <c r="BC19" s="105">
        <v>0</v>
      </c>
      <c r="BD19" s="88">
        <v>4.53</v>
      </c>
      <c r="BE19" s="106">
        <v>0</v>
      </c>
      <c r="BF19" s="89">
        <v>3.915</v>
      </c>
      <c r="BG19" s="90">
        <v>4.0529999999999999</v>
      </c>
      <c r="BH19" s="107">
        <v>4.3289999999999997</v>
      </c>
      <c r="BI19" s="90">
        <v>4.742</v>
      </c>
      <c r="BJ19" s="107">
        <v>4.9909999999999997</v>
      </c>
      <c r="BK19" s="91">
        <v>4.2409999999999997</v>
      </c>
      <c r="BL19" s="108">
        <v>4.5960000000000001</v>
      </c>
      <c r="BM19" s="92">
        <v>5.0670000000000002</v>
      </c>
      <c r="BN19" s="109">
        <v>5.282</v>
      </c>
    </row>
    <row r="20" spans="1:66" x14ac:dyDescent="0.25">
      <c r="A20" s="260">
        <v>41988</v>
      </c>
      <c r="B20" s="62">
        <v>0</v>
      </c>
      <c r="C20" s="93">
        <v>0</v>
      </c>
      <c r="D20" s="172">
        <v>3.55</v>
      </c>
      <c r="E20" s="172">
        <v>3.5529999999999999</v>
      </c>
      <c r="F20" s="173">
        <v>3.5620000000000003</v>
      </c>
      <c r="G20" s="174">
        <v>3.6379999999999999</v>
      </c>
      <c r="H20" s="171">
        <v>3.6859999999999999</v>
      </c>
      <c r="I20" s="175">
        <v>3.7610000000000001</v>
      </c>
      <c r="J20" s="175">
        <v>3.9039999999999999</v>
      </c>
      <c r="K20" s="36"/>
      <c r="L20" s="36"/>
      <c r="M20" s="37">
        <f t="shared" si="1"/>
        <v>41988</v>
      </c>
      <c r="N20" s="195">
        <v>4.0970000000000004</v>
      </c>
      <c r="O20" s="196">
        <v>4.3579999999999997</v>
      </c>
      <c r="P20" s="97">
        <v>4.4089999999999998</v>
      </c>
      <c r="Q20" s="96">
        <v>4.3940000000000001</v>
      </c>
      <c r="R20" s="98">
        <v>4.6879999999999997</v>
      </c>
      <c r="S20" s="184">
        <v>4.8899999999999997</v>
      </c>
      <c r="T20" s="197">
        <v>4.444</v>
      </c>
      <c r="U20" s="198">
        <v>4.593</v>
      </c>
      <c r="V20" s="80">
        <v>5.0289999999999999</v>
      </c>
      <c r="W20" s="199">
        <v>5.2379999999999995</v>
      </c>
      <c r="X20" s="200">
        <v>5.391</v>
      </c>
      <c r="Y20" s="66">
        <v>0</v>
      </c>
      <c r="Z20" s="201">
        <v>4.5620000000000003</v>
      </c>
      <c r="AA20" s="202">
        <v>5.056</v>
      </c>
      <c r="AB20" s="203">
        <v>5.2110000000000003</v>
      </c>
      <c r="AC20" s="204">
        <v>5.6370000000000005</v>
      </c>
      <c r="AD20" s="205">
        <v>0</v>
      </c>
      <c r="AE20" s="66">
        <v>0</v>
      </c>
      <c r="AF20" s="206">
        <v>5.2850000000000001</v>
      </c>
      <c r="AG20" s="81">
        <v>5.3</v>
      </c>
      <c r="AH20" s="99">
        <v>0</v>
      </c>
      <c r="AI20" s="82">
        <v>4.8870000000000005</v>
      </c>
      <c r="AJ20" s="100">
        <v>5.093</v>
      </c>
      <c r="AK20" s="83">
        <v>5.05</v>
      </c>
      <c r="AL20" s="101">
        <v>5.1630000000000003</v>
      </c>
      <c r="AM20" s="66">
        <v>0</v>
      </c>
      <c r="AN20" s="102">
        <v>4.4429999999999996</v>
      </c>
      <c r="AO20" s="84">
        <v>4.9749999999999996</v>
      </c>
      <c r="AP20" s="139">
        <v>5.258</v>
      </c>
      <c r="AQ20" s="85">
        <v>4.1719999999999997</v>
      </c>
      <c r="AR20" s="85">
        <v>4.383</v>
      </c>
      <c r="AS20" s="85">
        <v>4.5339999999999998</v>
      </c>
      <c r="AT20" s="142">
        <v>4.5949999999999998</v>
      </c>
      <c r="AU20" s="227">
        <v>4.6289999999999996</v>
      </c>
      <c r="AV20" s="249">
        <v>4.9139999999999997</v>
      </c>
      <c r="AW20" s="227">
        <v>5.3369999999999997</v>
      </c>
      <c r="AX20" s="250">
        <v>0</v>
      </c>
      <c r="AY20" s="103">
        <v>4.2210000000000001</v>
      </c>
      <c r="AZ20" s="86">
        <v>4.1959999999999997</v>
      </c>
      <c r="BA20" s="104">
        <v>4.2549999999999999</v>
      </c>
      <c r="BB20" s="87">
        <v>4.891</v>
      </c>
      <c r="BC20" s="105">
        <v>0</v>
      </c>
      <c r="BD20" s="88">
        <v>4.4960000000000004</v>
      </c>
      <c r="BE20" s="106">
        <v>0</v>
      </c>
      <c r="BF20" s="89">
        <v>3.9470000000000001</v>
      </c>
      <c r="BG20" s="90">
        <v>4.0540000000000003</v>
      </c>
      <c r="BH20" s="107">
        <v>4.327</v>
      </c>
      <c r="BI20" s="90">
        <v>4.7059999999999995</v>
      </c>
      <c r="BJ20" s="107">
        <v>4.9749999999999996</v>
      </c>
      <c r="BK20" s="91">
        <v>4.2549999999999999</v>
      </c>
      <c r="BL20" s="108">
        <v>4.593</v>
      </c>
      <c r="BM20" s="92">
        <v>5.07</v>
      </c>
      <c r="BN20" s="109">
        <v>5.2770000000000001</v>
      </c>
    </row>
    <row r="21" spans="1:66" x14ac:dyDescent="0.25">
      <c r="A21" s="260">
        <v>41989</v>
      </c>
      <c r="B21" s="62">
        <v>0</v>
      </c>
      <c r="C21" s="93">
        <v>0</v>
      </c>
      <c r="D21" s="172">
        <v>3.5430000000000001</v>
      </c>
      <c r="E21" s="172">
        <v>3.5620000000000003</v>
      </c>
      <c r="F21" s="173">
        <v>3.5709999999999997</v>
      </c>
      <c r="G21" s="174">
        <v>3.641</v>
      </c>
      <c r="H21" s="171">
        <v>3.669</v>
      </c>
      <c r="I21" s="175">
        <v>3.7549999999999999</v>
      </c>
      <c r="J21" s="175">
        <v>3.8980000000000001</v>
      </c>
      <c r="K21" s="36"/>
      <c r="L21" s="36"/>
      <c r="M21" s="37">
        <f t="shared" si="1"/>
        <v>41989</v>
      </c>
      <c r="N21" s="195">
        <v>4.0910000000000002</v>
      </c>
      <c r="O21" s="196">
        <v>4.3310000000000004</v>
      </c>
      <c r="P21" s="97">
        <v>4.3639999999999999</v>
      </c>
      <c r="Q21" s="96">
        <v>4.3659999999999997</v>
      </c>
      <c r="R21" s="98">
        <v>4.6500000000000004</v>
      </c>
      <c r="S21" s="184">
        <v>4.8550000000000004</v>
      </c>
      <c r="T21" s="197">
        <v>4.4349999999999996</v>
      </c>
      <c r="U21" s="198">
        <v>4.5739999999999998</v>
      </c>
      <c r="V21" s="80">
        <v>5.0069999999999997</v>
      </c>
      <c r="W21" s="199">
        <v>5.2060000000000004</v>
      </c>
      <c r="X21" s="200">
        <v>5.3659999999999997</v>
      </c>
      <c r="Y21" s="66">
        <v>0</v>
      </c>
      <c r="Z21" s="201">
        <v>4.5419999999999998</v>
      </c>
      <c r="AA21" s="202">
        <v>5.0259999999999998</v>
      </c>
      <c r="AB21" s="203">
        <v>5.181</v>
      </c>
      <c r="AC21" s="204">
        <v>5.6</v>
      </c>
      <c r="AD21" s="205">
        <v>0</v>
      </c>
      <c r="AE21" s="66">
        <v>0</v>
      </c>
      <c r="AF21" s="206">
        <v>5.2560000000000002</v>
      </c>
      <c r="AG21" s="81">
        <v>5.2640000000000002</v>
      </c>
      <c r="AH21" s="99">
        <v>0</v>
      </c>
      <c r="AI21" s="82">
        <v>4.8609999999999998</v>
      </c>
      <c r="AJ21" s="100">
        <v>5.0650000000000004</v>
      </c>
      <c r="AK21" s="83">
        <v>5.0220000000000002</v>
      </c>
      <c r="AL21" s="101">
        <v>5.1449999999999996</v>
      </c>
      <c r="AM21" s="66">
        <v>0</v>
      </c>
      <c r="AN21" s="102">
        <v>4.4420000000000002</v>
      </c>
      <c r="AO21" s="84">
        <v>4.9539999999999997</v>
      </c>
      <c r="AP21" s="139">
        <v>5.2309999999999999</v>
      </c>
      <c r="AQ21" s="85">
        <v>4.1470000000000002</v>
      </c>
      <c r="AR21" s="85">
        <v>4.3559999999999999</v>
      </c>
      <c r="AS21" s="85">
        <v>4.4939999999999998</v>
      </c>
      <c r="AT21" s="142">
        <v>4.5629999999999997</v>
      </c>
      <c r="AU21" s="227">
        <v>4.5949999999999998</v>
      </c>
      <c r="AV21" s="249">
        <v>4.8780000000000001</v>
      </c>
      <c r="AW21" s="227">
        <v>5.2850000000000001</v>
      </c>
      <c r="AX21" s="250">
        <v>0</v>
      </c>
      <c r="AY21" s="103">
        <v>4.2329999999999997</v>
      </c>
      <c r="AZ21" s="86">
        <v>4.1820000000000004</v>
      </c>
      <c r="BA21" s="104">
        <v>4.2450000000000001</v>
      </c>
      <c r="BB21" s="87">
        <v>4.8600000000000003</v>
      </c>
      <c r="BC21" s="105">
        <v>0</v>
      </c>
      <c r="BD21" s="88">
        <v>4.4669999999999996</v>
      </c>
      <c r="BE21" s="106">
        <v>0</v>
      </c>
      <c r="BF21" s="89">
        <v>3.952</v>
      </c>
      <c r="BG21" s="90">
        <v>4.0439999999999996</v>
      </c>
      <c r="BH21" s="107">
        <v>4.3010000000000002</v>
      </c>
      <c r="BI21" s="90">
        <v>4.6760000000000002</v>
      </c>
      <c r="BJ21" s="107">
        <v>4.9409999999999998</v>
      </c>
      <c r="BK21" s="91">
        <v>4.2549999999999999</v>
      </c>
      <c r="BL21" s="108">
        <v>4.5670000000000002</v>
      </c>
      <c r="BM21" s="92">
        <v>5.04</v>
      </c>
      <c r="BN21" s="109">
        <v>5.2439999999999998</v>
      </c>
    </row>
    <row r="22" spans="1:66" x14ac:dyDescent="0.25">
      <c r="A22" s="260">
        <v>41990</v>
      </c>
      <c r="B22" s="62">
        <v>0</v>
      </c>
      <c r="C22" s="93">
        <v>0</v>
      </c>
      <c r="D22" s="172">
        <v>3.5489999999999999</v>
      </c>
      <c r="E22" s="172">
        <v>3.5579999999999998</v>
      </c>
      <c r="F22" s="173">
        <v>3.5609999999999999</v>
      </c>
      <c r="G22" s="174">
        <v>3.6240000000000001</v>
      </c>
      <c r="H22" s="171">
        <v>3.67</v>
      </c>
      <c r="I22" s="175">
        <v>3.726</v>
      </c>
      <c r="J22" s="175">
        <v>3.8420000000000001</v>
      </c>
      <c r="K22" s="36"/>
      <c r="L22" s="36"/>
      <c r="M22" s="37">
        <f t="shared" si="1"/>
        <v>41990</v>
      </c>
      <c r="N22" s="195">
        <v>4.1109999999999998</v>
      </c>
      <c r="O22" s="196">
        <v>4.351</v>
      </c>
      <c r="P22" s="97">
        <v>4.407</v>
      </c>
      <c r="Q22" s="96">
        <v>4.3940000000000001</v>
      </c>
      <c r="R22" s="98">
        <v>4.657</v>
      </c>
      <c r="S22" s="184">
        <v>4.8570000000000002</v>
      </c>
      <c r="T22" s="197">
        <v>4.4550000000000001</v>
      </c>
      <c r="U22" s="198">
        <v>4.5949999999999998</v>
      </c>
      <c r="V22" s="80">
        <v>4.9989999999999997</v>
      </c>
      <c r="W22" s="199">
        <v>5.2130000000000001</v>
      </c>
      <c r="X22" s="200">
        <v>5.3449999999999998</v>
      </c>
      <c r="Y22" s="66">
        <v>0</v>
      </c>
      <c r="Z22" s="201">
        <v>4.5679999999999996</v>
      </c>
      <c r="AA22" s="202">
        <v>5.0359999999999996</v>
      </c>
      <c r="AB22" s="203">
        <v>5.1859999999999999</v>
      </c>
      <c r="AC22" s="204">
        <v>5.5969999999999995</v>
      </c>
      <c r="AD22" s="205">
        <v>0</v>
      </c>
      <c r="AE22" s="66">
        <v>0</v>
      </c>
      <c r="AF22" s="206">
        <v>5.26</v>
      </c>
      <c r="AG22" s="81">
        <v>5.2670000000000003</v>
      </c>
      <c r="AH22" s="99">
        <v>0</v>
      </c>
      <c r="AI22" s="82">
        <v>4.8760000000000003</v>
      </c>
      <c r="AJ22" s="100">
        <v>5.08</v>
      </c>
      <c r="AK22" s="83">
        <v>5.0289999999999999</v>
      </c>
      <c r="AL22" s="101">
        <v>5.13</v>
      </c>
      <c r="AM22" s="66">
        <v>0</v>
      </c>
      <c r="AN22" s="102">
        <v>4.4560000000000004</v>
      </c>
      <c r="AO22" s="84">
        <v>4.9779999999999998</v>
      </c>
      <c r="AP22" s="139">
        <v>5.2409999999999997</v>
      </c>
      <c r="AQ22" s="85">
        <v>4.1779999999999999</v>
      </c>
      <c r="AR22" s="85">
        <v>4.367</v>
      </c>
      <c r="AS22" s="85">
        <v>4.516</v>
      </c>
      <c r="AT22" s="142">
        <v>4.5720000000000001</v>
      </c>
      <c r="AU22" s="227">
        <v>4.601</v>
      </c>
      <c r="AV22" s="249">
        <v>4.8739999999999997</v>
      </c>
      <c r="AW22" s="227">
        <v>5.2780000000000005</v>
      </c>
      <c r="AX22" s="250">
        <v>0</v>
      </c>
      <c r="AY22" s="103">
        <v>4.2850000000000001</v>
      </c>
      <c r="AZ22" s="86">
        <v>4.2240000000000002</v>
      </c>
      <c r="BA22" s="104">
        <v>4.26</v>
      </c>
      <c r="BB22" s="87">
        <v>4.867</v>
      </c>
      <c r="BC22" s="105">
        <v>0</v>
      </c>
      <c r="BD22" s="88">
        <v>4.4969999999999999</v>
      </c>
      <c r="BE22" s="106">
        <v>0</v>
      </c>
      <c r="BF22" s="89">
        <v>4.048</v>
      </c>
      <c r="BG22" s="90">
        <v>4.0590000000000002</v>
      </c>
      <c r="BH22" s="107">
        <v>4.3220000000000001</v>
      </c>
      <c r="BI22" s="90">
        <v>4.681</v>
      </c>
      <c r="BJ22" s="107">
        <v>4.9420000000000002</v>
      </c>
      <c r="BK22" s="91">
        <v>4.3209999999999997</v>
      </c>
      <c r="BL22" s="108">
        <v>4.5960000000000001</v>
      </c>
      <c r="BM22" s="92">
        <v>5.0439999999999996</v>
      </c>
      <c r="BN22" s="109">
        <v>5.2430000000000003</v>
      </c>
    </row>
    <row r="23" spans="1:66" x14ac:dyDescent="0.25">
      <c r="A23" s="260">
        <v>41991</v>
      </c>
      <c r="B23" s="62">
        <v>0</v>
      </c>
      <c r="C23" s="93">
        <v>0</v>
      </c>
      <c r="D23" s="172">
        <v>3.5470000000000002</v>
      </c>
      <c r="E23" s="172">
        <v>3.58</v>
      </c>
      <c r="F23" s="173">
        <v>3.6040000000000001</v>
      </c>
      <c r="G23" s="174">
        <v>3.6480000000000001</v>
      </c>
      <c r="H23" s="171">
        <v>3.6720000000000002</v>
      </c>
      <c r="I23" s="175">
        <v>3.7509999999999999</v>
      </c>
      <c r="J23" s="175">
        <v>3.8740000000000001</v>
      </c>
      <c r="K23" s="36"/>
      <c r="L23" s="36"/>
      <c r="M23" s="37">
        <f t="shared" si="1"/>
        <v>41991</v>
      </c>
      <c r="N23" s="195">
        <v>4.1020000000000003</v>
      </c>
      <c r="O23" s="196">
        <v>4.3339999999999996</v>
      </c>
      <c r="P23" s="97">
        <v>4.29</v>
      </c>
      <c r="Q23" s="96">
        <v>4.3970000000000002</v>
      </c>
      <c r="R23" s="98">
        <v>4.6719999999999997</v>
      </c>
      <c r="S23" s="184">
        <v>4.8710000000000004</v>
      </c>
      <c r="T23" s="197">
        <v>4.4509999999999996</v>
      </c>
      <c r="U23" s="198">
        <v>4.6059999999999999</v>
      </c>
      <c r="V23" s="80">
        <v>5.0190000000000001</v>
      </c>
      <c r="W23" s="199">
        <v>5.2270000000000003</v>
      </c>
      <c r="X23" s="200">
        <v>5.3579999999999997</v>
      </c>
      <c r="Y23" s="66">
        <v>0</v>
      </c>
      <c r="Z23" s="201">
        <v>4.5629999999999997</v>
      </c>
      <c r="AA23" s="202">
        <v>5.0540000000000003</v>
      </c>
      <c r="AB23" s="203">
        <v>5.2</v>
      </c>
      <c r="AC23" s="204">
        <v>5.609</v>
      </c>
      <c r="AD23" s="205">
        <v>0</v>
      </c>
      <c r="AE23" s="66">
        <v>0</v>
      </c>
      <c r="AF23" s="206">
        <v>5.274</v>
      </c>
      <c r="AG23" s="81">
        <v>5.2809999999999997</v>
      </c>
      <c r="AH23" s="99">
        <v>0</v>
      </c>
      <c r="AI23" s="82">
        <v>4.9000000000000004</v>
      </c>
      <c r="AJ23" s="100">
        <v>5.0949999999999998</v>
      </c>
      <c r="AK23" s="83">
        <v>5.0439999999999996</v>
      </c>
      <c r="AL23" s="101">
        <v>5.15</v>
      </c>
      <c r="AM23" s="66">
        <v>0</v>
      </c>
      <c r="AN23" s="102">
        <v>4.4480000000000004</v>
      </c>
      <c r="AO23" s="84">
        <v>5</v>
      </c>
      <c r="AP23" s="139">
        <v>5.2539999999999996</v>
      </c>
      <c r="AQ23" s="85">
        <v>4.1859999999999999</v>
      </c>
      <c r="AR23" s="85">
        <v>4.38</v>
      </c>
      <c r="AS23" s="85">
        <v>4.5350000000000001</v>
      </c>
      <c r="AT23" s="142">
        <v>4.5839999999999996</v>
      </c>
      <c r="AU23" s="227">
        <v>4.6139999999999999</v>
      </c>
      <c r="AV23" s="249">
        <v>4.8870000000000005</v>
      </c>
      <c r="AW23" s="227">
        <v>5.29</v>
      </c>
      <c r="AX23" s="250">
        <v>0</v>
      </c>
      <c r="AY23" s="103">
        <v>4.2229999999999999</v>
      </c>
      <c r="AZ23" s="86">
        <v>4.2039999999999997</v>
      </c>
      <c r="BA23" s="104">
        <v>4.2610000000000001</v>
      </c>
      <c r="BB23" s="87">
        <v>4.8840000000000003</v>
      </c>
      <c r="BC23" s="105">
        <v>0</v>
      </c>
      <c r="BD23" s="88">
        <v>4.5060000000000002</v>
      </c>
      <c r="BE23" s="106">
        <v>0</v>
      </c>
      <c r="BF23" s="89">
        <v>3.9409999999999998</v>
      </c>
      <c r="BG23" s="90">
        <v>4.0590000000000002</v>
      </c>
      <c r="BH23" s="107">
        <v>4.3360000000000003</v>
      </c>
      <c r="BI23" s="90">
        <v>4.694</v>
      </c>
      <c r="BJ23" s="107">
        <v>4.9539999999999997</v>
      </c>
      <c r="BK23" s="91">
        <v>4.2590000000000003</v>
      </c>
      <c r="BL23" s="108">
        <v>4.6059999999999999</v>
      </c>
      <c r="BM23" s="92">
        <v>5.0590000000000002</v>
      </c>
      <c r="BN23" s="109">
        <v>5.26</v>
      </c>
    </row>
    <row r="24" spans="1:66" x14ac:dyDescent="0.25">
      <c r="A24" s="260">
        <v>41992</v>
      </c>
      <c r="B24" s="62">
        <v>0</v>
      </c>
      <c r="C24" s="93">
        <v>0</v>
      </c>
      <c r="D24" s="172">
        <v>3.552</v>
      </c>
      <c r="E24" s="172">
        <v>3.625</v>
      </c>
      <c r="F24" s="173">
        <v>3.641</v>
      </c>
      <c r="G24" s="174">
        <v>3.702</v>
      </c>
      <c r="H24" s="171">
        <v>3.7170000000000001</v>
      </c>
      <c r="I24" s="175">
        <v>3.7759999999999998</v>
      </c>
      <c r="J24" s="175">
        <v>3.9169999999999998</v>
      </c>
      <c r="K24" s="36"/>
      <c r="L24" s="36"/>
      <c r="M24" s="37">
        <f t="shared" si="1"/>
        <v>41992</v>
      </c>
      <c r="N24" s="195">
        <v>4.0940000000000003</v>
      </c>
      <c r="O24" s="196">
        <v>4.3070000000000004</v>
      </c>
      <c r="P24" s="97">
        <v>4.2539999999999996</v>
      </c>
      <c r="Q24" s="96">
        <v>4.3120000000000003</v>
      </c>
      <c r="R24" s="98">
        <v>4.71</v>
      </c>
      <c r="S24" s="184">
        <v>4.9039999999999999</v>
      </c>
      <c r="T24" s="197">
        <v>4.4509999999999996</v>
      </c>
      <c r="U24" s="198">
        <v>4.6239999999999997</v>
      </c>
      <c r="V24" s="80">
        <v>5.0529999999999999</v>
      </c>
      <c r="W24" s="199">
        <v>5.2569999999999997</v>
      </c>
      <c r="X24" s="200">
        <v>5.3929999999999998</v>
      </c>
      <c r="Y24" s="66">
        <v>0</v>
      </c>
      <c r="Z24" s="201">
        <v>4.5809999999999995</v>
      </c>
      <c r="AA24" s="202">
        <v>5.0839999999999996</v>
      </c>
      <c r="AB24" s="203">
        <v>5.2329999999999997</v>
      </c>
      <c r="AC24" s="204">
        <v>5.6420000000000003</v>
      </c>
      <c r="AD24" s="205">
        <v>0</v>
      </c>
      <c r="AE24" s="66">
        <v>0</v>
      </c>
      <c r="AF24" s="206">
        <v>5.306</v>
      </c>
      <c r="AG24" s="81">
        <v>5.3140000000000001</v>
      </c>
      <c r="AH24" s="99">
        <v>0</v>
      </c>
      <c r="AI24" s="82">
        <v>4.9269999999999996</v>
      </c>
      <c r="AJ24" s="100">
        <v>5.1260000000000003</v>
      </c>
      <c r="AK24" s="83">
        <v>5.0759999999999996</v>
      </c>
      <c r="AL24" s="101">
        <v>5.19</v>
      </c>
      <c r="AM24" s="66">
        <v>0</v>
      </c>
      <c r="AN24" s="102">
        <v>4.4340000000000002</v>
      </c>
      <c r="AO24" s="84">
        <v>5.0309999999999997</v>
      </c>
      <c r="AP24" s="139">
        <v>5.2869999999999999</v>
      </c>
      <c r="AQ24" s="85">
        <v>4.21</v>
      </c>
      <c r="AR24" s="85">
        <v>4.4130000000000003</v>
      </c>
      <c r="AS24" s="85">
        <v>4.5570000000000004</v>
      </c>
      <c r="AT24" s="142">
        <v>4.617</v>
      </c>
      <c r="AU24" s="227">
        <v>4.6459999999999999</v>
      </c>
      <c r="AV24" s="249">
        <v>4.9190000000000005</v>
      </c>
      <c r="AW24" s="227">
        <v>5.3220000000000001</v>
      </c>
      <c r="AX24" s="250">
        <v>0</v>
      </c>
      <c r="AY24" s="103">
        <v>4.194</v>
      </c>
      <c r="AZ24" s="86">
        <v>4.18</v>
      </c>
      <c r="BA24" s="104">
        <v>4.266</v>
      </c>
      <c r="BB24" s="87">
        <v>4.915</v>
      </c>
      <c r="BC24" s="105">
        <v>0</v>
      </c>
      <c r="BD24" s="88">
        <v>4.5330000000000004</v>
      </c>
      <c r="BE24" s="106">
        <v>0</v>
      </c>
      <c r="BF24" s="89">
        <v>3.899</v>
      </c>
      <c r="BG24" s="90">
        <v>4.0629999999999997</v>
      </c>
      <c r="BH24" s="107">
        <v>4.3650000000000002</v>
      </c>
      <c r="BI24" s="90">
        <v>4.7270000000000003</v>
      </c>
      <c r="BJ24" s="107">
        <v>4.9850000000000003</v>
      </c>
      <c r="BK24" s="91">
        <v>4.2229999999999999</v>
      </c>
      <c r="BL24" s="108">
        <v>4.6319999999999997</v>
      </c>
      <c r="BM24" s="92">
        <v>5.0919999999999996</v>
      </c>
      <c r="BN24" s="109">
        <v>5.2919999999999998</v>
      </c>
    </row>
    <row r="25" spans="1:66" x14ac:dyDescent="0.25">
      <c r="A25" s="260">
        <v>41995</v>
      </c>
      <c r="B25" s="62">
        <v>0</v>
      </c>
      <c r="C25" s="93">
        <v>0</v>
      </c>
      <c r="D25" s="172">
        <v>3.5510000000000002</v>
      </c>
      <c r="E25" s="172">
        <v>3.6019999999999999</v>
      </c>
      <c r="F25" s="173">
        <v>3.6080000000000001</v>
      </c>
      <c r="G25" s="174">
        <v>3.6560000000000001</v>
      </c>
      <c r="H25" s="171">
        <v>3.6909999999999998</v>
      </c>
      <c r="I25" s="175">
        <v>3.7469999999999999</v>
      </c>
      <c r="J25" s="175">
        <v>3.8879999999999999</v>
      </c>
      <c r="K25" s="36"/>
      <c r="L25" s="36"/>
      <c r="M25" s="37">
        <f t="shared" si="1"/>
        <v>41995</v>
      </c>
      <c r="N25" s="195">
        <v>4.1370000000000005</v>
      </c>
      <c r="O25" s="196">
        <v>4.327</v>
      </c>
      <c r="P25" s="97">
        <v>4.2450000000000001</v>
      </c>
      <c r="Q25" s="96">
        <v>4.4059999999999997</v>
      </c>
      <c r="R25" s="98">
        <v>4.6740000000000004</v>
      </c>
      <c r="S25" s="184">
        <v>4.87</v>
      </c>
      <c r="T25" s="197">
        <v>4.476</v>
      </c>
      <c r="U25" s="198">
        <v>4.6159999999999997</v>
      </c>
      <c r="V25" s="80">
        <v>5.0259999999999998</v>
      </c>
      <c r="W25" s="199">
        <v>5.23</v>
      </c>
      <c r="X25" s="200">
        <v>5.3650000000000002</v>
      </c>
      <c r="Y25" s="66">
        <v>0</v>
      </c>
      <c r="Z25" s="201">
        <v>4.5789999999999997</v>
      </c>
      <c r="AA25" s="202">
        <v>5.0439999999999996</v>
      </c>
      <c r="AB25" s="203">
        <v>5.202</v>
      </c>
      <c r="AC25" s="204">
        <v>5.6070000000000002</v>
      </c>
      <c r="AD25" s="205">
        <v>0</v>
      </c>
      <c r="AE25" s="66">
        <v>0</v>
      </c>
      <c r="AF25" s="206">
        <v>5.298</v>
      </c>
      <c r="AG25" s="81">
        <v>5.2789999999999999</v>
      </c>
      <c r="AH25" s="99">
        <v>0</v>
      </c>
      <c r="AI25" s="82">
        <v>4.91</v>
      </c>
      <c r="AJ25" s="100">
        <v>5.0949999999999998</v>
      </c>
      <c r="AK25" s="83">
        <v>5.0419999999999998</v>
      </c>
      <c r="AL25" s="101">
        <v>5.1630000000000003</v>
      </c>
      <c r="AM25" s="66">
        <v>0</v>
      </c>
      <c r="AN25" s="102">
        <v>4.47</v>
      </c>
      <c r="AO25" s="84">
        <v>5.0069999999999997</v>
      </c>
      <c r="AP25" s="139">
        <v>5.2519999999999998</v>
      </c>
      <c r="AQ25" s="85">
        <v>4.1920000000000002</v>
      </c>
      <c r="AR25" s="85">
        <v>4.3810000000000002</v>
      </c>
      <c r="AS25" s="85">
        <v>4.5190000000000001</v>
      </c>
      <c r="AT25" s="142">
        <v>4.5860000000000003</v>
      </c>
      <c r="AU25" s="227">
        <v>4.6129999999999995</v>
      </c>
      <c r="AV25" s="249">
        <v>4.883</v>
      </c>
      <c r="AW25" s="227">
        <v>5.2859999999999996</v>
      </c>
      <c r="AX25" s="250">
        <v>0</v>
      </c>
      <c r="AY25" s="103">
        <v>4.3239999999999998</v>
      </c>
      <c r="AZ25" s="86">
        <v>4.234</v>
      </c>
      <c r="BA25" s="104">
        <v>4.2839999999999998</v>
      </c>
      <c r="BB25" s="87">
        <v>4.88</v>
      </c>
      <c r="BC25" s="105">
        <v>0</v>
      </c>
      <c r="BD25" s="88">
        <v>4.4669999999999996</v>
      </c>
      <c r="BE25" s="106">
        <v>0</v>
      </c>
      <c r="BF25" s="89">
        <v>4.1529999999999996</v>
      </c>
      <c r="BG25" s="90">
        <v>4.0830000000000002</v>
      </c>
      <c r="BH25" s="107">
        <v>4.3360000000000003</v>
      </c>
      <c r="BI25" s="90">
        <v>4.6929999999999996</v>
      </c>
      <c r="BJ25" s="107">
        <v>4.952</v>
      </c>
      <c r="BK25" s="91">
        <v>4.3879999999999999</v>
      </c>
      <c r="BL25" s="108">
        <v>4.6079999999999997</v>
      </c>
      <c r="BM25" s="92">
        <v>5.0579999999999998</v>
      </c>
      <c r="BN25" s="109">
        <v>5.2590000000000003</v>
      </c>
    </row>
    <row r="26" spans="1:66" x14ac:dyDescent="0.25">
      <c r="A26" s="260">
        <v>41996</v>
      </c>
      <c r="B26" s="62">
        <v>0</v>
      </c>
      <c r="C26" s="93">
        <v>0</v>
      </c>
      <c r="D26" s="172">
        <v>3.516</v>
      </c>
      <c r="E26" s="172">
        <v>3.6</v>
      </c>
      <c r="F26" s="173">
        <v>3.6259999999999999</v>
      </c>
      <c r="G26" s="174">
        <v>3.6619999999999999</v>
      </c>
      <c r="H26" s="171">
        <v>3.681</v>
      </c>
      <c r="I26" s="175">
        <v>3.766</v>
      </c>
      <c r="J26" s="175">
        <v>3.8780000000000001</v>
      </c>
      <c r="K26" s="36"/>
      <c r="L26" s="36"/>
      <c r="M26" s="37">
        <f t="shared" si="1"/>
        <v>41996</v>
      </c>
      <c r="N26" s="195">
        <v>4.1029999999999998</v>
      </c>
      <c r="O26" s="196">
        <v>4.306</v>
      </c>
      <c r="P26" s="97">
        <v>4.2489999999999997</v>
      </c>
      <c r="Q26" s="96">
        <v>4.3099999999999996</v>
      </c>
      <c r="R26" s="98">
        <v>4.6929999999999996</v>
      </c>
      <c r="S26" s="184">
        <v>4.8840000000000003</v>
      </c>
      <c r="T26" s="197">
        <v>4.4630000000000001</v>
      </c>
      <c r="U26" s="198">
        <v>4.6319999999999997</v>
      </c>
      <c r="V26" s="80">
        <v>5.0369999999999999</v>
      </c>
      <c r="W26" s="199">
        <v>5.2430000000000003</v>
      </c>
      <c r="X26" s="200">
        <v>5.3730000000000002</v>
      </c>
      <c r="Y26" s="66">
        <v>0</v>
      </c>
      <c r="Z26" s="201">
        <v>4.5839999999999996</v>
      </c>
      <c r="AA26" s="202">
        <v>5.0640000000000001</v>
      </c>
      <c r="AB26" s="203">
        <v>5.218</v>
      </c>
      <c r="AC26" s="204">
        <v>5.6189999999999998</v>
      </c>
      <c r="AD26" s="205">
        <v>0</v>
      </c>
      <c r="AE26" s="66">
        <v>0</v>
      </c>
      <c r="AF26" s="206">
        <v>5.3150000000000004</v>
      </c>
      <c r="AG26" s="81">
        <v>5.2960000000000003</v>
      </c>
      <c r="AH26" s="99">
        <v>0</v>
      </c>
      <c r="AI26" s="82">
        <v>4.9059999999999997</v>
      </c>
      <c r="AJ26" s="100">
        <v>5.1189999999999998</v>
      </c>
      <c r="AK26" s="83">
        <v>5.0620000000000003</v>
      </c>
      <c r="AL26" s="101">
        <v>5.1669999999999998</v>
      </c>
      <c r="AM26" s="66">
        <v>0</v>
      </c>
      <c r="AN26" s="102">
        <v>4.4480000000000004</v>
      </c>
      <c r="AO26" s="84">
        <v>4.9939999999999998</v>
      </c>
      <c r="AP26" s="139">
        <v>5.2759999999999998</v>
      </c>
      <c r="AQ26" s="85">
        <v>4.2089999999999996</v>
      </c>
      <c r="AR26" s="85">
        <v>4.4000000000000004</v>
      </c>
      <c r="AS26" s="85">
        <v>4.5389999999999997</v>
      </c>
      <c r="AT26" s="142">
        <v>4.601</v>
      </c>
      <c r="AU26" s="227">
        <v>4.63</v>
      </c>
      <c r="AV26" s="249">
        <v>4.8970000000000002</v>
      </c>
      <c r="AW26" s="227">
        <v>5.2969999999999997</v>
      </c>
      <c r="AX26" s="250">
        <v>0</v>
      </c>
      <c r="AY26" s="103">
        <v>4.2379999999999995</v>
      </c>
      <c r="AZ26" s="86">
        <v>4.1870000000000003</v>
      </c>
      <c r="BA26" s="104">
        <v>4.2709999999999999</v>
      </c>
      <c r="BB26" s="87">
        <v>4.8970000000000002</v>
      </c>
      <c r="BC26" s="105">
        <v>0</v>
      </c>
      <c r="BD26" s="88">
        <v>4.4790000000000001</v>
      </c>
      <c r="BE26" s="106">
        <v>0</v>
      </c>
      <c r="BF26" s="89">
        <v>3.9409999999999998</v>
      </c>
      <c r="BG26" s="90">
        <v>4.07</v>
      </c>
      <c r="BH26" s="107">
        <v>4.3600000000000003</v>
      </c>
      <c r="BI26" s="90">
        <v>4.7119999999999997</v>
      </c>
      <c r="BJ26" s="107">
        <v>4.97</v>
      </c>
      <c r="BK26" s="91">
        <v>4.258</v>
      </c>
      <c r="BL26" s="108">
        <v>4.6340000000000003</v>
      </c>
      <c r="BM26" s="92">
        <v>5.0739999999999998</v>
      </c>
      <c r="BN26" s="109">
        <v>5.2750000000000004</v>
      </c>
    </row>
    <row r="27" spans="1:66" x14ac:dyDescent="0.25">
      <c r="A27" s="260">
        <v>41997</v>
      </c>
      <c r="B27" s="62">
        <v>0</v>
      </c>
      <c r="C27" s="93">
        <v>0</v>
      </c>
      <c r="D27" s="172">
        <v>3.5390000000000001</v>
      </c>
      <c r="E27" s="172">
        <v>3.6230000000000002</v>
      </c>
      <c r="F27" s="173">
        <v>3.6349999999999998</v>
      </c>
      <c r="G27" s="174">
        <v>3.6739999999999999</v>
      </c>
      <c r="H27" s="171">
        <v>3.7</v>
      </c>
      <c r="I27" s="175">
        <v>3.76</v>
      </c>
      <c r="J27" s="175">
        <v>3.8820000000000001</v>
      </c>
      <c r="K27" s="36"/>
      <c r="L27" s="36"/>
      <c r="M27" s="37">
        <f t="shared" si="1"/>
        <v>41997</v>
      </c>
      <c r="N27" s="243">
        <v>4.0949999999999998</v>
      </c>
      <c r="O27" s="196">
        <v>4.3170000000000002</v>
      </c>
      <c r="P27" s="244">
        <v>4.2629999999999999</v>
      </c>
      <c r="Q27" s="96">
        <v>4.3250000000000002</v>
      </c>
      <c r="R27" s="246">
        <v>4.7050000000000001</v>
      </c>
      <c r="S27" s="245">
        <v>4.8959999999999999</v>
      </c>
      <c r="T27" s="197">
        <v>4.4550000000000001</v>
      </c>
      <c r="U27" s="198">
        <v>4.6390000000000002</v>
      </c>
      <c r="V27" s="80">
        <v>5.05</v>
      </c>
      <c r="W27" s="199">
        <v>5.2539999999999996</v>
      </c>
      <c r="X27" s="200">
        <v>5.3870000000000005</v>
      </c>
      <c r="Y27" s="66">
        <v>0</v>
      </c>
      <c r="Z27" s="201">
        <v>4.5910000000000002</v>
      </c>
      <c r="AA27" s="202">
        <v>5.0780000000000003</v>
      </c>
      <c r="AB27" s="203">
        <v>5.2290000000000001</v>
      </c>
      <c r="AC27" s="204">
        <v>5.6319999999999997</v>
      </c>
      <c r="AD27" s="205">
        <v>0</v>
      </c>
      <c r="AE27" s="66">
        <v>0</v>
      </c>
      <c r="AF27" s="206">
        <v>5.327</v>
      </c>
      <c r="AG27" s="81">
        <v>5.3079999999999998</v>
      </c>
      <c r="AH27" s="99">
        <v>0</v>
      </c>
      <c r="AI27" s="82">
        <v>4.9409999999999998</v>
      </c>
      <c r="AJ27" s="100">
        <v>5.133</v>
      </c>
      <c r="AK27" s="83">
        <v>5.0759999999999996</v>
      </c>
      <c r="AL27" s="101">
        <v>5.181</v>
      </c>
      <c r="AM27" s="66">
        <v>0</v>
      </c>
      <c r="AN27" s="102">
        <v>4.4340000000000002</v>
      </c>
      <c r="AO27" s="84">
        <v>5.0389999999999997</v>
      </c>
      <c r="AP27" s="139">
        <v>5.2880000000000003</v>
      </c>
      <c r="AQ27" s="85">
        <v>4.2249999999999996</v>
      </c>
      <c r="AR27" s="85">
        <v>4.4139999999999997</v>
      </c>
      <c r="AS27" s="85">
        <v>4.5510000000000002</v>
      </c>
      <c r="AT27" s="142">
        <v>4.6120000000000001</v>
      </c>
      <c r="AU27" s="227">
        <v>4.6399999999999997</v>
      </c>
      <c r="AV27" s="252">
        <v>4.9089999999999998</v>
      </c>
      <c r="AW27" s="228">
        <v>5.31</v>
      </c>
      <c r="AX27" s="250">
        <v>0</v>
      </c>
      <c r="AY27" s="103">
        <v>4.2050000000000001</v>
      </c>
      <c r="AZ27" s="86">
        <v>4.1790000000000003</v>
      </c>
      <c r="BA27" s="104">
        <v>4.2690000000000001</v>
      </c>
      <c r="BB27" s="87">
        <v>4.9089999999999998</v>
      </c>
      <c r="BC27" s="105">
        <v>0</v>
      </c>
      <c r="BD27" s="88">
        <v>4.4960000000000004</v>
      </c>
      <c r="BE27" s="106">
        <v>0</v>
      </c>
      <c r="BF27" s="89">
        <v>3.9140000000000001</v>
      </c>
      <c r="BG27" s="90">
        <v>4.0679999999999996</v>
      </c>
      <c r="BH27" s="107">
        <v>4.3769999999999998</v>
      </c>
      <c r="BI27" s="90">
        <v>4.7219999999999995</v>
      </c>
      <c r="BJ27" s="107">
        <v>4.9820000000000002</v>
      </c>
      <c r="BK27" s="91">
        <v>4.2350000000000003</v>
      </c>
      <c r="BL27" s="108">
        <v>4.6500000000000004</v>
      </c>
      <c r="BM27" s="92">
        <v>5.085</v>
      </c>
      <c r="BN27" s="109">
        <v>5.2869999999999999</v>
      </c>
    </row>
    <row r="28" spans="1:66" x14ac:dyDescent="0.25">
      <c r="A28" s="260">
        <v>41998</v>
      </c>
      <c r="B28" s="62">
        <v>0</v>
      </c>
      <c r="C28" s="93">
        <v>0</v>
      </c>
      <c r="D28" s="172">
        <v>3.536</v>
      </c>
      <c r="E28" s="172">
        <v>3.609</v>
      </c>
      <c r="F28" s="173">
        <v>3.625</v>
      </c>
      <c r="G28" s="174">
        <v>3.6589999999999998</v>
      </c>
      <c r="H28" s="171">
        <v>3.6879999999999997</v>
      </c>
      <c r="I28" s="175">
        <v>3.7370000000000001</v>
      </c>
      <c r="J28" s="175">
        <v>3.867</v>
      </c>
      <c r="K28" s="36"/>
      <c r="L28" s="36"/>
      <c r="M28" s="37">
        <f t="shared" si="1"/>
        <v>41998</v>
      </c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5"/>
    </row>
    <row r="29" spans="1:66" x14ac:dyDescent="0.25">
      <c r="A29" s="260">
        <v>41999</v>
      </c>
      <c r="B29" s="62">
        <v>0</v>
      </c>
      <c r="C29" s="93">
        <v>0</v>
      </c>
      <c r="D29" s="172">
        <v>3.536</v>
      </c>
      <c r="E29" s="172">
        <v>3.609</v>
      </c>
      <c r="F29" s="173">
        <v>3.625</v>
      </c>
      <c r="G29" s="174">
        <v>3.6589999999999998</v>
      </c>
      <c r="H29" s="247"/>
      <c r="I29" s="175">
        <v>3.7370000000000001</v>
      </c>
      <c r="J29" s="175">
        <v>3.8689999999999998</v>
      </c>
      <c r="K29" s="36"/>
      <c r="L29" s="36"/>
      <c r="M29" s="37">
        <f t="shared" si="1"/>
        <v>41999</v>
      </c>
      <c r="N29" s="6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9"/>
    </row>
    <row r="30" spans="1:66" x14ac:dyDescent="0.25">
      <c r="A30" s="260">
        <v>42002</v>
      </c>
      <c r="B30" s="62">
        <v>0</v>
      </c>
      <c r="C30" s="93">
        <v>0</v>
      </c>
      <c r="D30" s="172">
        <v>3.556</v>
      </c>
      <c r="E30" s="172">
        <v>3.6189999999999998</v>
      </c>
      <c r="F30" s="173">
        <v>3.6320000000000001</v>
      </c>
      <c r="G30" s="174">
        <v>3.673</v>
      </c>
      <c r="H30" s="171">
        <v>3.6930000000000001</v>
      </c>
      <c r="I30" s="175">
        <v>3.7530000000000001</v>
      </c>
      <c r="J30" s="175">
        <v>3.8860000000000001</v>
      </c>
      <c r="K30" s="36"/>
      <c r="L30" s="36"/>
      <c r="M30" s="37">
        <f t="shared" si="1"/>
        <v>42002</v>
      </c>
      <c r="N30" s="195">
        <v>4.1280000000000001</v>
      </c>
      <c r="O30" s="196">
        <v>4.3540000000000001</v>
      </c>
      <c r="P30" s="244">
        <v>4.28</v>
      </c>
      <c r="Q30" s="96">
        <v>4.4480000000000004</v>
      </c>
      <c r="R30" s="246">
        <v>4.7039999999999997</v>
      </c>
      <c r="S30" s="245">
        <v>4.8959999999999999</v>
      </c>
      <c r="T30" s="197">
        <v>4.4850000000000003</v>
      </c>
      <c r="U30" s="198">
        <v>4.6429999999999998</v>
      </c>
      <c r="V30" s="80">
        <v>5.0519999999999996</v>
      </c>
      <c r="W30" s="199">
        <v>5.2569999999999997</v>
      </c>
      <c r="X30" s="200">
        <v>5.39</v>
      </c>
      <c r="Y30" s="66">
        <v>0</v>
      </c>
      <c r="Z30" s="201">
        <v>4.6059999999999999</v>
      </c>
      <c r="AA30" s="202">
        <v>5.0830000000000002</v>
      </c>
      <c r="AB30" s="203">
        <v>5.2320000000000002</v>
      </c>
      <c r="AC30" s="204">
        <v>5.6319999999999997</v>
      </c>
      <c r="AD30" s="205">
        <v>0</v>
      </c>
      <c r="AE30" s="66">
        <v>0</v>
      </c>
      <c r="AF30" s="206">
        <v>5.327</v>
      </c>
      <c r="AG30" s="81">
        <v>5.3079999999999998</v>
      </c>
      <c r="AH30" s="99">
        <v>0</v>
      </c>
      <c r="AI30" s="82">
        <v>4.9329999999999998</v>
      </c>
      <c r="AJ30" s="100">
        <v>5.133</v>
      </c>
      <c r="AK30" s="83">
        <v>5.0759999999999996</v>
      </c>
      <c r="AL30" s="101">
        <v>5.1779999999999999</v>
      </c>
      <c r="AM30" s="66">
        <v>0</v>
      </c>
      <c r="AN30" s="102">
        <v>4.4649999999999999</v>
      </c>
      <c r="AO30" s="84">
        <v>5.0540000000000003</v>
      </c>
      <c r="AP30" s="139">
        <v>5.2880000000000003</v>
      </c>
      <c r="AQ30" s="85">
        <v>4.2320000000000002</v>
      </c>
      <c r="AR30" s="85">
        <v>4.415</v>
      </c>
      <c r="AS30" s="85">
        <v>4.5529999999999999</v>
      </c>
      <c r="AT30" s="142">
        <v>4.6159999999999997</v>
      </c>
      <c r="AU30" s="227">
        <v>4.641</v>
      </c>
      <c r="AV30" s="226">
        <v>4.9109999999999996</v>
      </c>
      <c r="AW30" s="226">
        <v>5.3120000000000003</v>
      </c>
      <c r="AX30" s="66">
        <v>0</v>
      </c>
      <c r="AY30" s="103">
        <v>4.3419999999999996</v>
      </c>
      <c r="AZ30" s="86">
        <v>4.218</v>
      </c>
      <c r="BA30" s="104">
        <v>4.2889999999999997</v>
      </c>
      <c r="BB30" s="87">
        <v>4.9089999999999998</v>
      </c>
      <c r="BC30" s="105">
        <v>0</v>
      </c>
      <c r="BD30" s="88">
        <v>4.5</v>
      </c>
      <c r="BE30" s="106">
        <v>0</v>
      </c>
      <c r="BF30" s="89">
        <v>4.1920000000000002</v>
      </c>
      <c r="BG30" s="90">
        <v>4.0880000000000001</v>
      </c>
      <c r="BH30" s="107">
        <v>4.3739999999999997</v>
      </c>
      <c r="BI30" s="90">
        <v>4.7219999999999995</v>
      </c>
      <c r="BJ30" s="107">
        <v>4.9809999999999999</v>
      </c>
      <c r="BK30" s="91">
        <v>4.3390000000000004</v>
      </c>
      <c r="BL30" s="108">
        <v>4.6509999999999998</v>
      </c>
      <c r="BM30" s="92">
        <v>5.085</v>
      </c>
      <c r="BN30" s="109">
        <v>5.2859999999999996</v>
      </c>
    </row>
    <row r="31" spans="1:66" x14ac:dyDescent="0.25">
      <c r="A31" s="260">
        <v>42003</v>
      </c>
      <c r="B31" s="62">
        <v>0</v>
      </c>
      <c r="C31" s="93">
        <v>0</v>
      </c>
      <c r="D31" s="172">
        <v>3.5060000000000002</v>
      </c>
      <c r="E31" s="172">
        <v>3.5910000000000002</v>
      </c>
      <c r="F31" s="173">
        <v>3.6019999999999999</v>
      </c>
      <c r="G31" s="174">
        <v>3.6470000000000002</v>
      </c>
      <c r="H31" s="171">
        <v>3.6589999999999998</v>
      </c>
      <c r="I31" s="175">
        <v>3.7130000000000001</v>
      </c>
      <c r="J31" s="175">
        <v>3.839</v>
      </c>
      <c r="K31" s="36"/>
      <c r="L31" s="36"/>
      <c r="M31" s="37">
        <f t="shared" si="1"/>
        <v>42003</v>
      </c>
      <c r="N31" s="195">
        <v>4.0949999999999998</v>
      </c>
      <c r="O31" s="196">
        <v>4.3109999999999999</v>
      </c>
      <c r="P31" s="97">
        <v>4.22</v>
      </c>
      <c r="Q31" s="96">
        <v>4.4009999999999998</v>
      </c>
      <c r="R31" s="98">
        <v>4.649</v>
      </c>
      <c r="S31" s="184">
        <v>4.84</v>
      </c>
      <c r="T31" s="197">
        <v>4.452</v>
      </c>
      <c r="U31" s="198">
        <v>4.6180000000000003</v>
      </c>
      <c r="V31" s="80">
        <v>5.0049999999999999</v>
      </c>
      <c r="W31" s="199">
        <v>5.2030000000000003</v>
      </c>
      <c r="X31" s="200">
        <v>5.3440000000000003</v>
      </c>
      <c r="Y31" s="66">
        <v>0</v>
      </c>
      <c r="Z31" s="201">
        <v>4.569</v>
      </c>
      <c r="AA31" s="202">
        <v>5.0090000000000003</v>
      </c>
      <c r="AB31" s="203">
        <v>5.1769999999999996</v>
      </c>
      <c r="AC31" s="204">
        <v>5.5819999999999999</v>
      </c>
      <c r="AD31" s="205">
        <v>0</v>
      </c>
      <c r="AE31" s="66">
        <v>0</v>
      </c>
      <c r="AF31" s="206">
        <v>5.2750000000000004</v>
      </c>
      <c r="AG31" s="81">
        <v>5.2560000000000002</v>
      </c>
      <c r="AH31" s="99">
        <v>0</v>
      </c>
      <c r="AI31" s="82">
        <v>4.8719999999999999</v>
      </c>
      <c r="AJ31" s="100">
        <v>5.0839999999999996</v>
      </c>
      <c r="AK31" s="83">
        <v>5.0289999999999999</v>
      </c>
      <c r="AL31" s="101">
        <v>5.1360000000000001</v>
      </c>
      <c r="AM31" s="66">
        <v>0</v>
      </c>
      <c r="AN31" s="102">
        <v>4.4420000000000002</v>
      </c>
      <c r="AO31" s="84">
        <v>4.9550000000000001</v>
      </c>
      <c r="AP31" s="139">
        <v>5.2389999999999999</v>
      </c>
      <c r="AQ31" s="85">
        <v>4.1760000000000002</v>
      </c>
      <c r="AR31" s="85">
        <v>4.3639999999999999</v>
      </c>
      <c r="AS31" s="85">
        <v>4.5019999999999998</v>
      </c>
      <c r="AT31" s="142">
        <v>4.5609999999999999</v>
      </c>
      <c r="AU31" s="227">
        <v>4.5880000000000001</v>
      </c>
      <c r="AV31" s="227">
        <v>4.859</v>
      </c>
      <c r="AW31" s="227">
        <v>5.2560000000000002</v>
      </c>
      <c r="AX31" s="66">
        <v>0</v>
      </c>
      <c r="AY31" s="103">
        <v>4.2050000000000001</v>
      </c>
      <c r="AZ31" s="86">
        <v>4.1580000000000004</v>
      </c>
      <c r="BA31" s="104">
        <v>4.2649999999999997</v>
      </c>
      <c r="BB31" s="87">
        <v>4.8550000000000004</v>
      </c>
      <c r="BC31" s="105">
        <v>0</v>
      </c>
      <c r="BD31" s="88">
        <v>4.4450000000000003</v>
      </c>
      <c r="BE31" s="106">
        <v>0</v>
      </c>
      <c r="BF31" s="89">
        <v>3.92</v>
      </c>
      <c r="BG31" s="90">
        <v>4.0609999999999999</v>
      </c>
      <c r="BH31" s="107">
        <v>4.3259999999999996</v>
      </c>
      <c r="BI31" s="90">
        <v>4.6669999999999998</v>
      </c>
      <c r="BJ31" s="107">
        <v>4.9249999999999998</v>
      </c>
      <c r="BK31" s="91">
        <v>4.2309999999999999</v>
      </c>
      <c r="BL31" s="108">
        <v>4.6040000000000001</v>
      </c>
      <c r="BM31" s="92">
        <v>5.0369999999999999</v>
      </c>
      <c r="BN31" s="109">
        <v>5.2690000000000001</v>
      </c>
    </row>
    <row r="32" spans="1:66" x14ac:dyDescent="0.25">
      <c r="A32" s="260">
        <v>42004</v>
      </c>
      <c r="B32" s="63">
        <v>0</v>
      </c>
      <c r="C32" s="63">
        <v>0</v>
      </c>
      <c r="D32" s="176">
        <v>3.52</v>
      </c>
      <c r="E32" s="177">
        <v>3.5709999999999997</v>
      </c>
      <c r="F32" s="178">
        <v>3.5819999999999999</v>
      </c>
      <c r="G32" s="179">
        <v>3.621</v>
      </c>
      <c r="H32" s="180">
        <v>3.6619999999999999</v>
      </c>
      <c r="I32" s="181">
        <v>3.6909999999999998</v>
      </c>
      <c r="J32" s="181">
        <v>3.8120000000000003</v>
      </c>
      <c r="K32" s="36"/>
      <c r="L32" s="36"/>
      <c r="M32" s="37">
        <f t="shared" si="1"/>
        <v>42004</v>
      </c>
      <c r="N32" s="207">
        <v>4.1020000000000003</v>
      </c>
      <c r="O32" s="208">
        <v>4.3070000000000004</v>
      </c>
      <c r="P32" s="126">
        <v>4.2009999999999996</v>
      </c>
      <c r="Q32" s="110">
        <v>4.3780000000000001</v>
      </c>
      <c r="R32" s="128">
        <v>4.6260000000000003</v>
      </c>
      <c r="S32" s="209">
        <v>4.8129999999999997</v>
      </c>
      <c r="T32" s="210">
        <v>4.4509999999999996</v>
      </c>
      <c r="U32" s="211">
        <v>4.6020000000000003</v>
      </c>
      <c r="V32" s="111">
        <v>4.9740000000000002</v>
      </c>
      <c r="W32" s="212">
        <v>5.1740000000000004</v>
      </c>
      <c r="X32" s="213">
        <v>5.3049999999999997</v>
      </c>
      <c r="Y32" s="112">
        <v>0</v>
      </c>
      <c r="Z32" s="214">
        <v>4.5460000000000003</v>
      </c>
      <c r="AA32" s="215">
        <v>4.9850000000000003</v>
      </c>
      <c r="AB32" s="216">
        <v>5.1520000000000001</v>
      </c>
      <c r="AC32" s="217">
        <v>5.5519999999999996</v>
      </c>
      <c r="AD32" s="218">
        <v>0</v>
      </c>
      <c r="AE32" s="112">
        <v>0</v>
      </c>
      <c r="AF32" s="219">
        <v>5.2469999999999999</v>
      </c>
      <c r="AG32" s="113">
        <v>5.2279999999999998</v>
      </c>
      <c r="AH32" s="130">
        <v>0</v>
      </c>
      <c r="AI32" s="114">
        <v>4.8440000000000003</v>
      </c>
      <c r="AJ32" s="132">
        <v>5.0590000000000002</v>
      </c>
      <c r="AK32" s="115">
        <v>5.0030000000000001</v>
      </c>
      <c r="AL32" s="134">
        <v>5.117</v>
      </c>
      <c r="AM32" s="112">
        <v>0</v>
      </c>
      <c r="AN32" s="136">
        <v>4.444</v>
      </c>
      <c r="AO32" s="116">
        <v>4.9630000000000001</v>
      </c>
      <c r="AP32" s="141">
        <v>5.2119999999999997</v>
      </c>
      <c r="AQ32" s="117">
        <v>4.149</v>
      </c>
      <c r="AR32" s="117">
        <v>4.3380000000000001</v>
      </c>
      <c r="AS32" s="117">
        <v>4.4779999999999998</v>
      </c>
      <c r="AT32" s="138">
        <v>4.5359999999999996</v>
      </c>
      <c r="AU32" s="228">
        <v>4.5620000000000003</v>
      </c>
      <c r="AV32" s="228">
        <v>4.8289999999999997</v>
      </c>
      <c r="AW32" s="228">
        <v>5.2249999999999996</v>
      </c>
      <c r="AX32" s="112">
        <v>0</v>
      </c>
      <c r="AY32" s="144">
        <v>4.2069999999999999</v>
      </c>
      <c r="AZ32" s="118">
        <v>4.181</v>
      </c>
      <c r="BA32" s="146">
        <v>4.266</v>
      </c>
      <c r="BB32" s="119">
        <v>4.8319999999999999</v>
      </c>
      <c r="BC32" s="148">
        <v>0</v>
      </c>
      <c r="BD32" s="120">
        <v>4.4210000000000003</v>
      </c>
      <c r="BE32" s="156">
        <v>0</v>
      </c>
      <c r="BF32" s="121">
        <v>3.9210000000000003</v>
      </c>
      <c r="BG32" s="122">
        <v>4.0650000000000004</v>
      </c>
      <c r="BH32" s="154">
        <v>4.2990000000000004</v>
      </c>
      <c r="BI32" s="122">
        <v>4.641</v>
      </c>
      <c r="BJ32" s="154">
        <v>4.8979999999999997</v>
      </c>
      <c r="BK32" s="123">
        <v>4.2450000000000001</v>
      </c>
      <c r="BL32" s="152">
        <v>4.5720000000000001</v>
      </c>
      <c r="BM32" s="124">
        <v>5.0110000000000001</v>
      </c>
      <c r="BN32" s="150">
        <v>5.2469999999999999</v>
      </c>
    </row>
    <row r="33" spans="1:66" x14ac:dyDescent="0.25">
      <c r="B33" s="42"/>
      <c r="D33" s="13"/>
      <c r="E33" s="43"/>
      <c r="F33" s="8"/>
      <c r="G33" s="8"/>
      <c r="K33" s="1"/>
    </row>
    <row r="34" spans="1:66" x14ac:dyDescent="0.25">
      <c r="B34" s="300" t="s">
        <v>4</v>
      </c>
      <c r="C34" s="301"/>
      <c r="D34" s="301"/>
      <c r="E34" s="301"/>
      <c r="F34" s="301"/>
      <c r="G34" s="301"/>
      <c r="H34" s="301"/>
      <c r="I34" s="301"/>
      <c r="J34" s="302"/>
      <c r="K34" s="14"/>
      <c r="L34" s="15"/>
      <c r="N34" s="294" t="s">
        <v>4</v>
      </c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6"/>
    </row>
    <row r="35" spans="1:66" x14ac:dyDescent="0.25">
      <c r="B35" s="303" t="s">
        <v>152</v>
      </c>
      <c r="C35" s="304"/>
      <c r="D35" s="304"/>
      <c r="E35" s="304"/>
      <c r="F35" s="304"/>
      <c r="G35" s="304"/>
      <c r="H35" s="304"/>
      <c r="I35" s="304"/>
      <c r="J35" s="305"/>
      <c r="K35" s="16"/>
      <c r="L35" s="17"/>
      <c r="N35" s="297" t="s">
        <v>153</v>
      </c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9"/>
    </row>
    <row r="36" spans="1:66" x14ac:dyDescent="0.25">
      <c r="A36" s="225" t="str">
        <f t="shared" ref="A36:J36" si="2">A7</f>
        <v>Security name</v>
      </c>
      <c r="B36" s="32" t="str">
        <f t="shared" si="2"/>
        <v>NZGB 6 11/15/11</v>
      </c>
      <c r="C36" s="44" t="str">
        <f t="shared" si="2"/>
        <v>NZGB 6 1/2 04/15/13</v>
      </c>
      <c r="D36" s="32" t="str">
        <f t="shared" si="2"/>
        <v>NZGB 6 04/15/15</v>
      </c>
      <c r="E36" s="44" t="str">
        <f t="shared" si="2"/>
        <v>NZGB 6 12/15/17</v>
      </c>
      <c r="F36" s="58" t="str">
        <f t="shared" si="2"/>
        <v>NZGB 5 03/15/19</v>
      </c>
      <c r="G36" s="32" t="str">
        <f t="shared" si="2"/>
        <v>NZGB 3 04/15/20</v>
      </c>
      <c r="H36" s="95" t="str">
        <f t="shared" si="2"/>
        <v>NZGB 6 05/15/21</v>
      </c>
      <c r="I36" s="95" t="str">
        <f t="shared" si="2"/>
        <v>NZGB 5 1/2 04/15/23</v>
      </c>
      <c r="J36" s="95" t="str">
        <f t="shared" si="2"/>
        <v>NZGB 4 1/2 04/15/27</v>
      </c>
      <c r="K36" s="29"/>
      <c r="L36" s="29"/>
      <c r="M36" s="224" t="str">
        <f t="shared" ref="M36:AR36" si="3">M7</f>
        <v>Security name</v>
      </c>
      <c r="N36" s="58" t="str">
        <f t="shared" si="3"/>
        <v>AIANZ 7 1/4 11/07/15</v>
      </c>
      <c r="O36" s="58" t="str">
        <f t="shared" si="3"/>
        <v>AIANZ 8 08/10/16</v>
      </c>
      <c r="P36" s="58" t="str">
        <f t="shared" si="3"/>
        <v>AIANZ 8 11/15/16</v>
      </c>
      <c r="Q36" s="58" t="str">
        <f t="shared" si="3"/>
        <v>AIANZ 5.47 10/17/17</v>
      </c>
      <c r="R36" s="58" t="str">
        <f t="shared" si="3"/>
        <v>AIANZ 4.73 12/13/19</v>
      </c>
      <c r="S36" s="58" t="str">
        <f t="shared" si="3"/>
        <v>AIANZ 5.52 05/28/21</v>
      </c>
      <c r="T36" s="58" t="str">
        <f t="shared" si="3"/>
        <v>GENEPO 7.65 03/15/16</v>
      </c>
      <c r="U36" s="58" t="str">
        <f t="shared" si="3"/>
        <v>GENEPO 7.185 09/15/16</v>
      </c>
      <c r="V36" s="58" t="str">
        <f t="shared" si="3"/>
        <v>GENEPO 5.205 11/01/19</v>
      </c>
      <c r="W36" s="58" t="str">
        <f t="shared" si="3"/>
        <v>GENEPO 8.3 06/23/20</v>
      </c>
      <c r="X36" s="58" t="str">
        <f t="shared" si="3"/>
        <v>GENEPO 5.81 03/08/23</v>
      </c>
      <c r="Y36" s="58" t="str">
        <f t="shared" si="3"/>
        <v>MRPNZ 8.36 05/15/13</v>
      </c>
      <c r="Z36" s="58" t="str">
        <f t="shared" si="3"/>
        <v>MRPNZ 7.55 10/12/16</v>
      </c>
      <c r="AA36" s="58" t="str">
        <f t="shared" si="3"/>
        <v>MRPNZ 5.029 03/06/19</v>
      </c>
      <c r="AB36" s="58" t="str">
        <f t="shared" si="3"/>
        <v>MRPNZ 8.21 02/11/20</v>
      </c>
      <c r="AC36" s="58" t="str">
        <f t="shared" si="3"/>
        <v>MRPNZ 5.793 03/06/23</v>
      </c>
      <c r="AD36" s="58" t="str">
        <f t="shared" si="3"/>
        <v>VCTNZ 7.8 10/15/14</v>
      </c>
      <c r="AE36" s="58" t="str">
        <f t="shared" si="3"/>
        <v>WIANZ 7 1/2 11/15/13</v>
      </c>
      <c r="AF36" s="58" t="str">
        <f t="shared" si="3"/>
        <v>WIANZ 5.27 06/11/20</v>
      </c>
      <c r="AG36" s="58" t="str">
        <f t="shared" si="3"/>
        <v>WIANZ 6 1/4 05/15/21</v>
      </c>
      <c r="AH36" s="58" t="str">
        <f t="shared" si="3"/>
        <v>CENNZ 8 05/15/14</v>
      </c>
      <c r="AI36" s="58" t="str">
        <f t="shared" si="3"/>
        <v>CENNZ 7.855 04/13/17</v>
      </c>
      <c r="AJ36" s="58" t="str">
        <f t="shared" si="3"/>
        <v>CENNZ 4.8 05/24/18</v>
      </c>
      <c r="AK36" s="58" t="str">
        <f t="shared" si="3"/>
        <v>CENNZ 5.8 05/15/19</v>
      </c>
      <c r="AL36" s="32" t="str">
        <f t="shared" si="3"/>
        <v>CENNZ 5.277 05/27/20</v>
      </c>
      <c r="AM36" s="58" t="str">
        <f t="shared" si="3"/>
        <v>PIFAU 6.39 03/29/13</v>
      </c>
      <c r="AN36" s="58" t="str">
        <f t="shared" si="3"/>
        <v>PIFAU 6.53 06/29/15</v>
      </c>
      <c r="AO36" s="58" t="str">
        <f t="shared" si="3"/>
        <v>PIFAU 6.74 09/28/17</v>
      </c>
      <c r="AP36" s="58" t="str">
        <f t="shared" si="3"/>
        <v>PIFAU 6.31 12/20/18</v>
      </c>
      <c r="AQ36" s="58" t="str">
        <f t="shared" si="3"/>
        <v>TPNZ 6.595 02/15/17</v>
      </c>
      <c r="AR36" s="58" t="str">
        <f t="shared" si="3"/>
        <v>TPNZ 5.14 11/30/18</v>
      </c>
      <c r="AS36" s="58" t="str">
        <f t="shared" ref="AS36:BN36" si="4">AS7</f>
        <v>TPNZ 4.65 09/06/19</v>
      </c>
      <c r="AT36" s="58" t="str">
        <f t="shared" si="4"/>
        <v>TPNZ 7.19 11/12/19</v>
      </c>
      <c r="AU36" s="58" t="str">
        <f t="shared" si="4"/>
        <v>TPNZ 6.95 06/10/20</v>
      </c>
      <c r="AV36" s="58" t="str">
        <f t="shared" si="4"/>
        <v>TPNZ 5.448 03/15/23</v>
      </c>
      <c r="AW36" s="58" t="str">
        <f t="shared" si="4"/>
        <v>TPNZ 5.893 03/15/28</v>
      </c>
      <c r="AX36" s="58" t="str">
        <f t="shared" si="4"/>
        <v>SPKNZ 6.92 03/22/13</v>
      </c>
      <c r="AY36" s="58" t="str">
        <f t="shared" si="4"/>
        <v>SPKNZ 8.65 06/15/15</v>
      </c>
      <c r="AZ36" s="58" t="str">
        <f t="shared" si="4"/>
        <v>SPKNZ 8.35 06/15/15</v>
      </c>
      <c r="BA36" s="58" t="str">
        <f t="shared" si="4"/>
        <v>SPKNZ 7.04 03/22/16</v>
      </c>
      <c r="BB36" s="58" t="str">
        <f t="shared" si="4"/>
        <v>SPKNZ 5 1/4 10/25/19</v>
      </c>
      <c r="BC36" s="58" t="str">
        <f t="shared" si="4"/>
        <v>TLSAU 7.15 11/24/14</v>
      </c>
      <c r="BD36" s="58" t="str">
        <f t="shared" si="4"/>
        <v>TLSAU 7.515 07/11/17</v>
      </c>
      <c r="BE36" s="58" t="str">
        <f t="shared" si="4"/>
        <v>FCGNZ 6.86 04/21/14</v>
      </c>
      <c r="BF36" s="58" t="str">
        <f t="shared" si="4"/>
        <v>FCGNZ 7 3/4 03/10/15</v>
      </c>
      <c r="BG36" s="58" t="str">
        <f t="shared" si="4"/>
        <v>FCGNZ 6.83 03/04/16</v>
      </c>
      <c r="BH36" s="58" t="str">
        <f t="shared" si="4"/>
        <v>FCGNZ 4.6 10/24/17</v>
      </c>
      <c r="BI36" s="58" t="str">
        <f t="shared" si="4"/>
        <v>FCGNZ 5.52 02/25/20</v>
      </c>
      <c r="BJ36" s="58" t="str">
        <f t="shared" si="4"/>
        <v>FCGNZ 5.9 02/25/22</v>
      </c>
      <c r="BK36" s="58" t="str">
        <f t="shared" si="4"/>
        <v>MERINZ 7.15 03/16/15</v>
      </c>
      <c r="BL36" s="58" t="str">
        <f t="shared" si="4"/>
        <v>MERINZ 7.55 03/16/17</v>
      </c>
      <c r="BM36" s="58" t="str">
        <f t="shared" si="4"/>
        <v>CHRINT 5.15 12/06/19</v>
      </c>
      <c r="BN36" s="32" t="str">
        <f t="shared" si="4"/>
        <v>CHRINT 6 1/4 10/04/21</v>
      </c>
    </row>
    <row r="37" spans="1:66" x14ac:dyDescent="0.25">
      <c r="A37" s="225" t="str">
        <f t="shared" ref="A37:J37" si="5">A8</f>
        <v>Coupon frequency</v>
      </c>
      <c r="B37" s="30" t="str">
        <f t="shared" si="5"/>
        <v>S/A</v>
      </c>
      <c r="C37" s="29" t="str">
        <f t="shared" si="5"/>
        <v>S/A</v>
      </c>
      <c r="D37" s="30" t="str">
        <f t="shared" si="5"/>
        <v>S/A</v>
      </c>
      <c r="E37" s="29" t="str">
        <f t="shared" si="5"/>
        <v>S/A</v>
      </c>
      <c r="F37" s="31" t="str">
        <f t="shared" si="5"/>
        <v>S/A</v>
      </c>
      <c r="G37" s="30" t="str">
        <f t="shared" si="5"/>
        <v>S/A</v>
      </c>
      <c r="H37" s="166" t="str">
        <f t="shared" si="5"/>
        <v>S/A</v>
      </c>
      <c r="I37" s="166" t="str">
        <f t="shared" si="5"/>
        <v>S/A</v>
      </c>
      <c r="J37" s="166" t="str">
        <f t="shared" si="5"/>
        <v>S/A</v>
      </c>
      <c r="K37" s="29"/>
      <c r="L37" s="29"/>
      <c r="M37" s="224" t="str">
        <f t="shared" ref="M37:AR37" si="6">M8</f>
        <v>Coupon frequency</v>
      </c>
      <c r="N37" s="31" t="str">
        <f t="shared" si="6"/>
        <v>S/A</v>
      </c>
      <c r="O37" s="31" t="str">
        <f t="shared" si="6"/>
        <v>S/A</v>
      </c>
      <c r="P37" s="31" t="str">
        <f t="shared" si="6"/>
        <v>S/A</v>
      </c>
      <c r="Q37" s="31" t="str">
        <f t="shared" si="6"/>
        <v>S/A</v>
      </c>
      <c r="R37" s="31" t="str">
        <f t="shared" si="6"/>
        <v>S/A</v>
      </c>
      <c r="S37" s="31" t="str">
        <f t="shared" si="6"/>
        <v>S/A</v>
      </c>
      <c r="T37" s="31" t="str">
        <f t="shared" si="6"/>
        <v>S/A</v>
      </c>
      <c r="U37" s="31" t="str">
        <f t="shared" si="6"/>
        <v>S/A</v>
      </c>
      <c r="V37" s="31" t="str">
        <f t="shared" si="6"/>
        <v>S/A</v>
      </c>
      <c r="W37" s="31" t="str">
        <f t="shared" si="6"/>
        <v>S/A</v>
      </c>
      <c r="X37" s="31" t="str">
        <f t="shared" si="6"/>
        <v>S/A</v>
      </c>
      <c r="Y37" s="31" t="str">
        <f t="shared" si="6"/>
        <v>#N/A N/A</v>
      </c>
      <c r="Z37" s="31" t="str">
        <f t="shared" si="6"/>
        <v>S/A</v>
      </c>
      <c r="AA37" s="31" t="str">
        <f t="shared" si="6"/>
        <v>S/A</v>
      </c>
      <c r="AB37" s="31" t="str">
        <f t="shared" si="6"/>
        <v>S/A</v>
      </c>
      <c r="AC37" s="31" t="str">
        <f t="shared" si="6"/>
        <v>S/A</v>
      </c>
      <c r="AD37" s="31" t="str">
        <f t="shared" si="6"/>
        <v>#N/A N/A</v>
      </c>
      <c r="AE37" s="31" t="str">
        <f t="shared" si="6"/>
        <v>#N/A N/A</v>
      </c>
      <c r="AF37" s="31" t="str">
        <f t="shared" si="6"/>
        <v>S/A</v>
      </c>
      <c r="AG37" s="31" t="str">
        <f t="shared" si="6"/>
        <v>S/A</v>
      </c>
      <c r="AH37" s="31" t="str">
        <f t="shared" si="6"/>
        <v>#N/A N/A</v>
      </c>
      <c r="AI37" s="31" t="str">
        <f t="shared" si="6"/>
        <v>S/A</v>
      </c>
      <c r="AJ37" s="31" t="str">
        <f t="shared" si="6"/>
        <v>S/A</v>
      </c>
      <c r="AK37" s="31" t="str">
        <f t="shared" si="6"/>
        <v>Qtrly</v>
      </c>
      <c r="AL37" s="30" t="str">
        <f t="shared" si="6"/>
        <v>S/A</v>
      </c>
      <c r="AM37" s="31" t="str">
        <f t="shared" si="6"/>
        <v>#N/A N/A</v>
      </c>
      <c r="AN37" s="31" t="str">
        <f t="shared" si="6"/>
        <v>Qtrly</v>
      </c>
      <c r="AO37" s="31" t="str">
        <f t="shared" si="6"/>
        <v>Qtrly</v>
      </c>
      <c r="AP37" s="31" t="str">
        <f t="shared" si="6"/>
        <v>S/A</v>
      </c>
      <c r="AQ37" s="31" t="str">
        <f t="shared" si="6"/>
        <v>S/A</v>
      </c>
      <c r="AR37" s="31" t="str">
        <f t="shared" si="6"/>
        <v>S/A</v>
      </c>
      <c r="AS37" s="31" t="str">
        <f t="shared" ref="AS37:BN37" si="7">AS8</f>
        <v>S/A</v>
      </c>
      <c r="AT37" s="31" t="str">
        <f t="shared" si="7"/>
        <v>S/A</v>
      </c>
      <c r="AU37" s="31" t="str">
        <f t="shared" si="7"/>
        <v>S/A</v>
      </c>
      <c r="AV37" s="31" t="str">
        <f t="shared" si="7"/>
        <v>S/A</v>
      </c>
      <c r="AW37" s="31" t="str">
        <f t="shared" si="7"/>
        <v>S/A</v>
      </c>
      <c r="AX37" s="31" t="str">
        <f t="shared" si="7"/>
        <v>#N/A N/A</v>
      </c>
      <c r="AY37" s="31" t="str">
        <f t="shared" si="7"/>
        <v>S/A</v>
      </c>
      <c r="AZ37" s="31" t="str">
        <f t="shared" si="7"/>
        <v>S/A</v>
      </c>
      <c r="BA37" s="31" t="str">
        <f t="shared" si="7"/>
        <v>S/A</v>
      </c>
      <c r="BB37" s="31" t="str">
        <f t="shared" si="7"/>
        <v>S/A</v>
      </c>
      <c r="BC37" s="31" t="str">
        <f t="shared" si="7"/>
        <v>#N/A N/A</v>
      </c>
      <c r="BD37" s="31" t="str">
        <f t="shared" si="7"/>
        <v>S/A</v>
      </c>
      <c r="BE37" s="31" t="str">
        <f t="shared" si="7"/>
        <v>#N/A N/A</v>
      </c>
      <c r="BF37" s="31" t="str">
        <f t="shared" si="7"/>
        <v>Qtrly</v>
      </c>
      <c r="BG37" s="31" t="str">
        <f t="shared" si="7"/>
        <v>S/A</v>
      </c>
      <c r="BH37" s="31" t="str">
        <f t="shared" si="7"/>
        <v>S/A</v>
      </c>
      <c r="BI37" s="31" t="str">
        <f t="shared" si="7"/>
        <v>S/A</v>
      </c>
      <c r="BJ37" s="31" t="str">
        <f t="shared" si="7"/>
        <v>S/A</v>
      </c>
      <c r="BK37" s="31" t="str">
        <f t="shared" si="7"/>
        <v>S/A</v>
      </c>
      <c r="BL37" s="31" t="str">
        <f t="shared" si="7"/>
        <v>S/A</v>
      </c>
      <c r="BM37" s="31" t="str">
        <f t="shared" si="7"/>
        <v>S/A</v>
      </c>
      <c r="BN37" s="30" t="str">
        <f t="shared" si="7"/>
        <v>S/A</v>
      </c>
    </row>
    <row r="38" spans="1:66" x14ac:dyDescent="0.25">
      <c r="A38" s="225" t="str">
        <f t="shared" ref="A38:J38" si="8">A9</f>
        <v>Maturity date</v>
      </c>
      <c r="B38" s="170" t="str">
        <f t="shared" si="8"/>
        <v>15/11/2011</v>
      </c>
      <c r="C38" s="168" t="str">
        <f t="shared" si="8"/>
        <v>15/04/2013</v>
      </c>
      <c r="D38" s="170" t="str">
        <f t="shared" si="8"/>
        <v>15/04/2015</v>
      </c>
      <c r="E38" s="168" t="str">
        <f t="shared" si="8"/>
        <v>15/12/2017</v>
      </c>
      <c r="F38" s="167" t="str">
        <f t="shared" si="8"/>
        <v>15/03/2019</v>
      </c>
      <c r="G38" s="170" t="str">
        <f t="shared" si="8"/>
        <v>15/04/2020</v>
      </c>
      <c r="H38" s="169" t="str">
        <f t="shared" si="8"/>
        <v>15/05/2021</v>
      </c>
      <c r="I38" s="169" t="str">
        <f t="shared" si="8"/>
        <v>15/04/2023</v>
      </c>
      <c r="J38" s="169" t="str">
        <f t="shared" si="8"/>
        <v>15/04/2027</v>
      </c>
      <c r="K38" s="29"/>
      <c r="L38" s="33"/>
      <c r="M38" s="224" t="str">
        <f t="shared" ref="M38:AR38" si="9">M9</f>
        <v>Maturity date</v>
      </c>
      <c r="N38" s="170" t="str">
        <f t="shared" si="9"/>
        <v>7/11/2015</v>
      </c>
      <c r="O38" s="167" t="str">
        <f t="shared" si="9"/>
        <v>10/08/2016</v>
      </c>
      <c r="P38" s="167" t="str">
        <f t="shared" si="9"/>
        <v>15/11/2016</v>
      </c>
      <c r="Q38" s="167" t="str">
        <f t="shared" si="9"/>
        <v>17/10/2017</v>
      </c>
      <c r="R38" s="167" t="str">
        <f t="shared" si="9"/>
        <v>13/12/2019</v>
      </c>
      <c r="S38" s="167" t="str">
        <f t="shared" si="9"/>
        <v>28/05/2021</v>
      </c>
      <c r="T38" s="167" t="str">
        <f t="shared" si="9"/>
        <v>15/03/2016</v>
      </c>
      <c r="U38" s="167" t="str">
        <f t="shared" si="9"/>
        <v>15/09/2016</v>
      </c>
      <c r="V38" s="167" t="str">
        <f t="shared" si="9"/>
        <v>1/11/2019</v>
      </c>
      <c r="W38" s="167" t="str">
        <f t="shared" si="9"/>
        <v>23/06/2020</v>
      </c>
      <c r="X38" s="167" t="str">
        <f t="shared" si="9"/>
        <v>8/03/2023</v>
      </c>
      <c r="Y38" s="170" t="str">
        <f t="shared" si="9"/>
        <v>15/05/2013</v>
      </c>
      <c r="Z38" s="167" t="str">
        <f t="shared" si="9"/>
        <v>12/10/2016</v>
      </c>
      <c r="AA38" s="167" t="str">
        <f t="shared" si="9"/>
        <v>6/03/2019</v>
      </c>
      <c r="AB38" s="167" t="str">
        <f t="shared" si="9"/>
        <v>11/02/2020</v>
      </c>
      <c r="AC38" s="167" t="str">
        <f t="shared" si="9"/>
        <v>6/03/2023</v>
      </c>
      <c r="AD38" s="167" t="str">
        <f t="shared" si="9"/>
        <v>15/10/2014</v>
      </c>
      <c r="AE38" s="167" t="str">
        <f t="shared" si="9"/>
        <v>15/11/2013</v>
      </c>
      <c r="AF38" s="167" t="str">
        <f t="shared" si="9"/>
        <v>11/06/2020</v>
      </c>
      <c r="AG38" s="167" t="str">
        <f t="shared" si="9"/>
        <v>15/05/2021</v>
      </c>
      <c r="AH38" s="167" t="str">
        <f t="shared" si="9"/>
        <v>15/05/2014</v>
      </c>
      <c r="AI38" s="167" t="str">
        <f t="shared" si="9"/>
        <v>13/04/2017</v>
      </c>
      <c r="AJ38" s="167" t="str">
        <f t="shared" si="9"/>
        <v>24/05/2018</v>
      </c>
      <c r="AK38" s="167" t="str">
        <f t="shared" si="9"/>
        <v>15/05/2019</v>
      </c>
      <c r="AL38" s="170" t="str">
        <f t="shared" si="9"/>
        <v>27/05/2020</v>
      </c>
      <c r="AM38" s="167" t="str">
        <f t="shared" si="9"/>
        <v>29/03/2013</v>
      </c>
      <c r="AN38" s="167" t="str">
        <f t="shared" si="9"/>
        <v>29/06/2015</v>
      </c>
      <c r="AO38" s="167" t="str">
        <f t="shared" si="9"/>
        <v>28/09/2017</v>
      </c>
      <c r="AP38" s="167" t="str">
        <f t="shared" si="9"/>
        <v>20/12/2018</v>
      </c>
      <c r="AQ38" s="167" t="str">
        <f t="shared" si="9"/>
        <v>15/02/2017</v>
      </c>
      <c r="AR38" s="167" t="str">
        <f t="shared" si="9"/>
        <v>30/11/2018</v>
      </c>
      <c r="AS38" s="167" t="str">
        <f t="shared" ref="AS38:BN38" si="10">AS9</f>
        <v>6/09/2019</v>
      </c>
      <c r="AT38" s="167" t="str">
        <f t="shared" si="10"/>
        <v>12/11/2019</v>
      </c>
      <c r="AU38" s="167" t="str">
        <f t="shared" si="10"/>
        <v>10/06/2020</v>
      </c>
      <c r="AV38" s="167" t="str">
        <f t="shared" si="10"/>
        <v>15/03/2023</v>
      </c>
      <c r="AW38" s="167" t="str">
        <f t="shared" si="10"/>
        <v>15/03/2028</v>
      </c>
      <c r="AX38" s="167" t="str">
        <f t="shared" si="10"/>
        <v>22/03/2013</v>
      </c>
      <c r="AY38" s="167" t="str">
        <f t="shared" si="10"/>
        <v>15/06/2015</v>
      </c>
      <c r="AZ38" s="167" t="str">
        <f t="shared" si="10"/>
        <v>15/06/2015</v>
      </c>
      <c r="BA38" s="167" t="str">
        <f t="shared" si="10"/>
        <v>22/03/2016</v>
      </c>
      <c r="BB38" s="167" t="str">
        <f t="shared" si="10"/>
        <v>25/10/2019</v>
      </c>
      <c r="BC38" s="167" t="str">
        <f t="shared" si="10"/>
        <v>24/11/2014</v>
      </c>
      <c r="BD38" s="167" t="str">
        <f t="shared" si="10"/>
        <v>11/07/2017</v>
      </c>
      <c r="BE38" s="167" t="str">
        <f t="shared" si="10"/>
        <v>21/04/2014</v>
      </c>
      <c r="BF38" s="167" t="str">
        <f t="shared" si="10"/>
        <v>10/03/2015</v>
      </c>
      <c r="BG38" s="167" t="str">
        <f t="shared" si="10"/>
        <v>4/03/2016</v>
      </c>
      <c r="BH38" s="167" t="str">
        <f t="shared" si="10"/>
        <v>24/10/2017</v>
      </c>
      <c r="BI38" s="167" t="str">
        <f t="shared" si="10"/>
        <v>25/02/2020</v>
      </c>
      <c r="BJ38" s="167" t="str">
        <f t="shared" si="10"/>
        <v>25/02/2022</v>
      </c>
      <c r="BK38" s="167" t="str">
        <f t="shared" si="10"/>
        <v>16/03/2015</v>
      </c>
      <c r="BL38" s="167" t="str">
        <f t="shared" si="10"/>
        <v>16/03/2017</v>
      </c>
      <c r="BM38" s="167" t="str">
        <f t="shared" si="10"/>
        <v>6/12/2019</v>
      </c>
      <c r="BN38" s="170" t="str">
        <f t="shared" si="10"/>
        <v>4/10/2021</v>
      </c>
    </row>
    <row r="39" spans="1:66" x14ac:dyDescent="0.25">
      <c r="A39" s="34">
        <f t="shared" ref="A39:A61" si="11">A10</f>
        <v>41974</v>
      </c>
      <c r="B39" s="35" t="str">
        <f t="shared" ref="B39:J39" si="12">IF(AND(B$37="S/A", B10&gt;0), ((1+B10/200)^2-1)*100, IF(AND(B$37="Qtrly", B10&gt;0), ((1+B10/400)^4-1)*100, ""))</f>
        <v/>
      </c>
      <c r="C39" s="35" t="str">
        <f t="shared" si="12"/>
        <v/>
      </c>
      <c r="D39" s="35">
        <f t="shared" si="12"/>
        <v>3.5896484100000015</v>
      </c>
      <c r="E39" s="35">
        <f t="shared" si="12"/>
        <v>3.6517429024999881</v>
      </c>
      <c r="F39" s="35">
        <f t="shared" si="12"/>
        <v>3.7006172224999911</v>
      </c>
      <c r="G39" s="35">
        <f t="shared" si="12"/>
        <v>3.7963628024999974</v>
      </c>
      <c r="H39" s="35">
        <f t="shared" si="12"/>
        <v>3.8473093025000127</v>
      </c>
      <c r="I39" s="38">
        <f t="shared" si="12"/>
        <v>3.9319080900000136</v>
      </c>
      <c r="J39" s="38">
        <f t="shared" si="12"/>
        <v>4.1052902399999702</v>
      </c>
      <c r="K39" s="36"/>
      <c r="L39" s="36"/>
      <c r="M39" s="37">
        <f t="shared" ref="M39:M61" si="13">A10</f>
        <v>41974</v>
      </c>
      <c r="N39" s="38">
        <f t="shared" ref="N39:AS39" si="14">IF(AND(N$37="S/A", N10&gt;0), ((1+N10/200)^2-1)*100, IF(AND(N$37="Qtrly", N10&gt;0), ((1+N10/400)^4-1)*100, ""))</f>
        <v>4.1777455624999904</v>
      </c>
      <c r="O39" s="38">
        <f t="shared" si="14"/>
        <v>4.2829016100000006</v>
      </c>
      <c r="P39" s="38">
        <f t="shared" si="14"/>
        <v>4.3247746025000033</v>
      </c>
      <c r="Q39" s="38">
        <f t="shared" si="14"/>
        <v>4.5117736100000139</v>
      </c>
      <c r="R39" s="38">
        <f t="shared" si="14"/>
        <v>4.8033350225000104</v>
      </c>
      <c r="S39" s="38">
        <f t="shared" si="14"/>
        <v>5.0245784225000145</v>
      </c>
      <c r="T39" s="38">
        <f t="shared" si="14"/>
        <v>4.5414227024999754</v>
      </c>
      <c r="U39" s="38">
        <f t="shared" si="14"/>
        <v>4.7173589225000034</v>
      </c>
      <c r="V39" s="38">
        <f t="shared" si="14"/>
        <v>5.2983822499999889</v>
      </c>
      <c r="W39" s="38">
        <f t="shared" si="14"/>
        <v>5.3661190400000169</v>
      </c>
      <c r="X39" s="38">
        <f t="shared" si="14"/>
        <v>5.5715150399999969</v>
      </c>
      <c r="Y39" s="38" t="str">
        <f t="shared" si="14"/>
        <v/>
      </c>
      <c r="Z39" s="38">
        <f t="shared" si="14"/>
        <v>4.6794996900000108</v>
      </c>
      <c r="AA39" s="38">
        <f t="shared" si="14"/>
        <v>5.1783569225000159</v>
      </c>
      <c r="AB39" s="38">
        <f t="shared" si="14"/>
        <v>5.3425113224999876</v>
      </c>
      <c r="AC39" s="38">
        <f t="shared" si="14"/>
        <v>5.8048818225000076</v>
      </c>
      <c r="AD39" s="38" t="str">
        <f t="shared" si="14"/>
        <v/>
      </c>
      <c r="AE39" s="38" t="str">
        <f t="shared" si="14"/>
        <v/>
      </c>
      <c r="AF39" s="38">
        <f t="shared" si="14"/>
        <v>5.4523609999999945</v>
      </c>
      <c r="AG39" s="38">
        <f t="shared" si="14"/>
        <v>5.4451728224999885</v>
      </c>
      <c r="AH39" s="38" t="str">
        <f t="shared" si="14"/>
        <v/>
      </c>
      <c r="AI39" s="38">
        <f t="shared" si="14"/>
        <v>5.0153552899999898</v>
      </c>
      <c r="AJ39" s="38">
        <f t="shared" si="14"/>
        <v>5.2173320024999859</v>
      </c>
      <c r="AK39" s="38">
        <f t="shared" si="14"/>
        <v>5.1848662445241001</v>
      </c>
      <c r="AL39" s="38">
        <f t="shared" si="14"/>
        <v>5.304539240000028</v>
      </c>
      <c r="AM39" s="38" t="str">
        <f t="shared" si="14"/>
        <v/>
      </c>
      <c r="AN39" s="38">
        <f t="shared" si="14"/>
        <v>4.5289467158620811</v>
      </c>
      <c r="AO39" s="38">
        <f t="shared" si="14"/>
        <v>5.1422884789808165</v>
      </c>
      <c r="AP39" s="38">
        <f t="shared" si="14"/>
        <v>5.3876762225000263</v>
      </c>
      <c r="AQ39" s="38">
        <f t="shared" si="14"/>
        <v>4.2818804224999951</v>
      </c>
      <c r="AR39" s="38">
        <f t="shared" si="14"/>
        <v>4.4892839999999934</v>
      </c>
      <c r="AS39" s="38">
        <f t="shared" si="14"/>
        <v>4.643693202500021</v>
      </c>
      <c r="AT39" s="38">
        <f t="shared" ref="AT39:BN39" si="15">IF(AND(AT$37="S/A", AT10&gt;0), ((1+AT10/200)^2-1)*100, IF(AND(AT$37="Qtrly", AT10&gt;0), ((1+AT10/400)^4-1)*100, ""))</f>
        <v>4.7173589225000034</v>
      </c>
      <c r="AU39" s="38">
        <f t="shared" si="15"/>
        <v>4.7419199225000153</v>
      </c>
      <c r="AV39" s="38">
        <f t="shared" si="15"/>
        <v>5.062499999999992</v>
      </c>
      <c r="AW39" s="38">
        <f t="shared" si="15"/>
        <v>5.5067937225000252</v>
      </c>
      <c r="AX39" s="38" t="str">
        <f t="shared" si="15"/>
        <v/>
      </c>
      <c r="AY39" s="38">
        <f t="shared" si="15"/>
        <v>4.2767745600000184</v>
      </c>
      <c r="AZ39" s="38">
        <f t="shared" si="15"/>
        <v>4.2594155625000019</v>
      </c>
      <c r="BA39" s="38">
        <f t="shared" si="15"/>
        <v>4.3646128100000015</v>
      </c>
      <c r="BB39" s="38">
        <f t="shared" si="15"/>
        <v>5.0122810025000186</v>
      </c>
      <c r="BC39" s="38" t="str">
        <f t="shared" si="15"/>
        <v/>
      </c>
      <c r="BD39" s="38">
        <f t="shared" si="15"/>
        <v>4.6539230024999823</v>
      </c>
      <c r="BE39" s="38" t="str">
        <f t="shared" si="15"/>
        <v/>
      </c>
      <c r="BF39" s="38">
        <f t="shared" si="15"/>
        <v>4.0109553649658736</v>
      </c>
      <c r="BG39" s="38">
        <f t="shared" si="15"/>
        <v>4.149168622499988</v>
      </c>
      <c r="BH39" s="38">
        <f t="shared" si="15"/>
        <v>4.4412461225000088</v>
      </c>
      <c r="BI39" s="38">
        <f t="shared" si="15"/>
        <v>4.8268822499999864</v>
      </c>
      <c r="BJ39" s="38">
        <f t="shared" si="15"/>
        <v>5.1332369024999824</v>
      </c>
      <c r="BK39" s="38">
        <f t="shared" si="15"/>
        <v>4.3063903024999739</v>
      </c>
      <c r="BL39" s="38">
        <f t="shared" si="15"/>
        <v>4.719405562500012</v>
      </c>
      <c r="BM39" s="38">
        <f t="shared" si="15"/>
        <v>5.1978435599999928</v>
      </c>
      <c r="BN39" s="38">
        <f t="shared" si="15"/>
        <v>5.4349044225000087</v>
      </c>
    </row>
    <row r="40" spans="1:66" x14ac:dyDescent="0.25">
      <c r="A40" s="34">
        <f t="shared" si="11"/>
        <v>41975</v>
      </c>
      <c r="B40" s="35" t="str">
        <f t="shared" ref="B40:J40" si="16">IF(AND(B$37="S/A", B11&gt;0), ((1+B11/200)^2-1)*100, IF(AND(B$37="Qtrly", B11&gt;0), ((1+B11/400)^4-1)*100, ""))</f>
        <v/>
      </c>
      <c r="C40" s="35" t="str">
        <f t="shared" si="16"/>
        <v/>
      </c>
      <c r="D40" s="35">
        <f t="shared" si="16"/>
        <v>3.5865950625000087</v>
      </c>
      <c r="E40" s="35">
        <f t="shared" si="16"/>
        <v>3.6700694224999886</v>
      </c>
      <c r="F40" s="35">
        <f t="shared" si="16"/>
        <v>3.733206502499975</v>
      </c>
      <c r="G40" s="35">
        <f t="shared" si="16"/>
        <v>3.8279481600000276</v>
      </c>
      <c r="H40" s="35">
        <f t="shared" si="16"/>
        <v>3.8697297225000149</v>
      </c>
      <c r="I40" s="38">
        <f t="shared" si="16"/>
        <v>3.9533180624999886</v>
      </c>
      <c r="J40" s="38">
        <f t="shared" si="16"/>
        <v>4.1338611599999853</v>
      </c>
      <c r="K40" s="36"/>
      <c r="L40" s="36"/>
      <c r="M40" s="37">
        <f t="shared" si="13"/>
        <v>41975</v>
      </c>
      <c r="N40" s="38">
        <f t="shared" ref="N40:AS40" si="17">IF(AND(N$37="S/A", N11&gt;0), ((1+N11/200)^2-1)*100, IF(AND(N$37="Qtrly", N11&gt;0), ((1+N11/400)^4-1)*100, ""))</f>
        <v>4.1716216024999975</v>
      </c>
      <c r="O40" s="38">
        <f t="shared" si="17"/>
        <v>4.2992412899999888</v>
      </c>
      <c r="P40" s="38">
        <f t="shared" si="17"/>
        <v>4.3411175624999743</v>
      </c>
      <c r="Q40" s="38">
        <f t="shared" si="17"/>
        <v>4.5322208099999983</v>
      </c>
      <c r="R40" s="38">
        <f t="shared" si="17"/>
        <v>4.8330254399999717</v>
      </c>
      <c r="S40" s="38">
        <f t="shared" si="17"/>
        <v>5.0502003599999901</v>
      </c>
      <c r="T40" s="38">
        <f t="shared" si="17"/>
        <v>4.5414227024999754</v>
      </c>
      <c r="U40" s="38">
        <f t="shared" si="17"/>
        <v>4.7265689600000105</v>
      </c>
      <c r="V40" s="38">
        <f t="shared" si="17"/>
        <v>5.3281427024999939</v>
      </c>
      <c r="W40" s="38">
        <f t="shared" si="17"/>
        <v>5.39588906249997</v>
      </c>
      <c r="X40" s="38">
        <f t="shared" si="17"/>
        <v>5.6013140624999957</v>
      </c>
      <c r="Y40" s="38" t="str">
        <f t="shared" si="17"/>
        <v/>
      </c>
      <c r="Z40" s="38">
        <f t="shared" si="17"/>
        <v>4.6887080624999911</v>
      </c>
      <c r="AA40" s="38">
        <f t="shared" si="17"/>
        <v>5.2060490000000126</v>
      </c>
      <c r="AB40" s="38">
        <f t="shared" si="17"/>
        <v>5.3691985024999944</v>
      </c>
      <c r="AC40" s="38">
        <f t="shared" si="17"/>
        <v>5.8295700224999969</v>
      </c>
      <c r="AD40" s="38" t="str">
        <f t="shared" si="17"/>
        <v/>
      </c>
      <c r="AE40" s="38" t="str">
        <f t="shared" si="17"/>
        <v/>
      </c>
      <c r="AF40" s="38">
        <f t="shared" si="17"/>
        <v>5.4759810224999983</v>
      </c>
      <c r="AG40" s="38">
        <f t="shared" si="17"/>
        <v>5.4708460100000078</v>
      </c>
      <c r="AH40" s="38" t="str">
        <f t="shared" si="17"/>
        <v/>
      </c>
      <c r="AI40" s="38">
        <f t="shared" si="17"/>
        <v>5.0286777224999968</v>
      </c>
      <c r="AJ40" s="38">
        <f t="shared" si="17"/>
        <v>5.239899822500016</v>
      </c>
      <c r="AK40" s="38">
        <f t="shared" si="17"/>
        <v>5.2326518122692622</v>
      </c>
      <c r="AL40" s="38">
        <f t="shared" si="17"/>
        <v>5.3538016399999666</v>
      </c>
      <c r="AM40" s="38" t="str">
        <f t="shared" si="17"/>
        <v/>
      </c>
      <c r="AN40" s="38">
        <f t="shared" si="17"/>
        <v>4.5165419278005325</v>
      </c>
      <c r="AO40" s="38">
        <f t="shared" si="17"/>
        <v>5.1692875134308425</v>
      </c>
      <c r="AP40" s="38">
        <f t="shared" si="17"/>
        <v>5.407182240000008</v>
      </c>
      <c r="AQ40" s="38">
        <f t="shared" si="17"/>
        <v>4.2941350024999991</v>
      </c>
      <c r="AR40" s="38">
        <f t="shared" si="17"/>
        <v>4.5148405624999777</v>
      </c>
      <c r="AS40" s="38">
        <f t="shared" si="17"/>
        <v>4.6733609999999759</v>
      </c>
      <c r="AT40" s="38">
        <f t="shared" ref="AT40:BN40" si="18">IF(AND(AT$37="S/A", AT11&gt;0), ((1+AT11/200)^2-1)*100, IF(AND(AT$37="Qtrly", AT11&gt;0), ((1+AT11/400)^4-1)*100, ""))</f>
        <v>4.7449902499999919</v>
      </c>
      <c r="AU40" s="38">
        <f t="shared" si="18"/>
        <v>4.7695544900000275</v>
      </c>
      <c r="AV40" s="38">
        <f t="shared" si="18"/>
        <v>5.0860763224999994</v>
      </c>
      <c r="AW40" s="38">
        <f t="shared" si="18"/>
        <v>5.5314471224999995</v>
      </c>
      <c r="AX40" s="38" t="str">
        <f t="shared" si="18"/>
        <v/>
      </c>
      <c r="AY40" s="38">
        <f t="shared" si="18"/>
        <v>4.2594155625000019</v>
      </c>
      <c r="AZ40" s="38">
        <f t="shared" si="18"/>
        <v>4.2216392100000055</v>
      </c>
      <c r="BA40" s="38">
        <f t="shared" si="18"/>
        <v>4.365634402499996</v>
      </c>
      <c r="BB40" s="38">
        <f t="shared" si="18"/>
        <v>5.0409761024999833</v>
      </c>
      <c r="BC40" s="38" t="str">
        <f t="shared" si="18"/>
        <v/>
      </c>
      <c r="BD40" s="38">
        <f t="shared" si="18"/>
        <v>4.6743841024999844</v>
      </c>
      <c r="BE40" s="38" t="str">
        <f t="shared" si="18"/>
        <v/>
      </c>
      <c r="BF40" s="38">
        <f t="shared" si="18"/>
        <v>3.9769717139307659</v>
      </c>
      <c r="BG40" s="38">
        <f t="shared" si="18"/>
        <v>4.149168622499988</v>
      </c>
      <c r="BH40" s="38">
        <f t="shared" si="18"/>
        <v>4.4616864224999997</v>
      </c>
      <c r="BI40" s="38">
        <f t="shared" si="18"/>
        <v>4.8545280224999932</v>
      </c>
      <c r="BJ40" s="38">
        <f t="shared" si="18"/>
        <v>5.1609230399999984</v>
      </c>
      <c r="BK40" s="38">
        <f t="shared" si="18"/>
        <v>4.2747322499999907</v>
      </c>
      <c r="BL40" s="38">
        <f t="shared" si="18"/>
        <v>4.7316858224999869</v>
      </c>
      <c r="BM40" s="38">
        <f t="shared" si="18"/>
        <v>5.2265640000000113</v>
      </c>
      <c r="BN40" s="38">
        <f t="shared" si="18"/>
        <v>5.4533879024999843</v>
      </c>
    </row>
    <row r="41" spans="1:66" x14ac:dyDescent="0.25">
      <c r="A41" s="34">
        <f t="shared" si="11"/>
        <v>41976</v>
      </c>
      <c r="B41" s="35" t="str">
        <f t="shared" ref="B41:J41" si="19">IF(AND(B$37="S/A", B12&gt;0), ((1+B12/200)^2-1)*100, IF(AND(B$37="Qtrly", B12&gt;0), ((1+B12/400)^4-1)*100, ""))</f>
        <v/>
      </c>
      <c r="C41" s="35" t="str">
        <f t="shared" si="19"/>
        <v/>
      </c>
      <c r="D41" s="35">
        <f t="shared" si="19"/>
        <v>3.5784530225000166</v>
      </c>
      <c r="E41" s="35">
        <f t="shared" si="19"/>
        <v>3.6466524900000019</v>
      </c>
      <c r="F41" s="35">
        <f t="shared" si="19"/>
        <v>3.7108008225000155</v>
      </c>
      <c r="G41" s="35">
        <f t="shared" si="19"/>
        <v>3.8065511025000109</v>
      </c>
      <c r="H41" s="35">
        <f t="shared" si="19"/>
        <v>3.8524046400000067</v>
      </c>
      <c r="I41" s="38">
        <f t="shared" si="19"/>
        <v>3.939044502500022</v>
      </c>
      <c r="J41" s="38">
        <f t="shared" si="19"/>
        <v>4.1154936899999939</v>
      </c>
      <c r="K41" s="36"/>
      <c r="L41" s="36"/>
      <c r="M41" s="37">
        <f t="shared" si="13"/>
        <v>41976</v>
      </c>
      <c r="N41" s="38">
        <f t="shared" ref="N41:AS41" si="20">IF(AND(N$37="S/A", N12&gt;0), ((1+N12/200)^2-1)*100, IF(AND(N$37="Qtrly", N12&gt;0), ((1+N12/400)^4-1)*100, ""))</f>
        <v>4.1808076100000147</v>
      </c>
      <c r="O41" s="38">
        <f t="shared" si="20"/>
        <v>4.2818804224999951</v>
      </c>
      <c r="P41" s="38">
        <f t="shared" si="20"/>
        <v>4.3176249600000105</v>
      </c>
      <c r="Q41" s="38">
        <f t="shared" si="20"/>
        <v>4.5138182399999893</v>
      </c>
      <c r="R41" s="38">
        <f t="shared" si="20"/>
        <v>4.8207392399999938</v>
      </c>
      <c r="S41" s="38">
        <f t="shared" si="20"/>
        <v>5.0440508099999892</v>
      </c>
      <c r="T41" s="38">
        <f t="shared" si="20"/>
        <v>4.5444900899999974</v>
      </c>
      <c r="U41" s="38">
        <f t="shared" si="20"/>
        <v>4.7061027600000083</v>
      </c>
      <c r="V41" s="38">
        <f t="shared" si="20"/>
        <v>5.3178800025000195</v>
      </c>
      <c r="W41" s="38">
        <f t="shared" si="20"/>
        <v>5.3876762225000263</v>
      </c>
      <c r="X41" s="38">
        <f t="shared" si="20"/>
        <v>5.598231209999982</v>
      </c>
      <c r="Y41" s="38" t="str">
        <f t="shared" si="20"/>
        <v/>
      </c>
      <c r="Z41" s="38">
        <f t="shared" si="20"/>
        <v>4.6702917224999974</v>
      </c>
      <c r="AA41" s="38">
        <f t="shared" si="20"/>
        <v>5.1906640624999945</v>
      </c>
      <c r="AB41" s="38">
        <f t="shared" si="20"/>
        <v>5.3599602500000065</v>
      </c>
      <c r="AC41" s="38">
        <f t="shared" si="20"/>
        <v>5.8264838400000185</v>
      </c>
      <c r="AD41" s="38" t="str">
        <f t="shared" si="20"/>
        <v/>
      </c>
      <c r="AE41" s="38" t="str">
        <f t="shared" si="20"/>
        <v/>
      </c>
      <c r="AF41" s="38">
        <f t="shared" si="20"/>
        <v>5.4667380899999785</v>
      </c>
      <c r="AG41" s="38">
        <f t="shared" si="20"/>
        <v>5.4636572025000163</v>
      </c>
      <c r="AH41" s="38" t="str">
        <f t="shared" si="20"/>
        <v/>
      </c>
      <c r="AI41" s="38">
        <f t="shared" si="20"/>
        <v>5.0122810025000186</v>
      </c>
      <c r="AJ41" s="38">
        <f t="shared" si="20"/>
        <v>5.2224608399999761</v>
      </c>
      <c r="AK41" s="38">
        <f t="shared" si="20"/>
        <v>5.2201844426183586</v>
      </c>
      <c r="AL41" s="38">
        <f t="shared" si="20"/>
        <v>5.3394322500000202</v>
      </c>
      <c r="AM41" s="38" t="str">
        <f t="shared" si="20"/>
        <v/>
      </c>
      <c r="AN41" s="38">
        <f t="shared" si="20"/>
        <v>4.535149523958415</v>
      </c>
      <c r="AO41" s="38">
        <f t="shared" si="20"/>
        <v>5.1090660347571815</v>
      </c>
      <c r="AP41" s="38">
        <f t="shared" si="20"/>
        <v>5.3989689600000057</v>
      </c>
      <c r="AQ41" s="38">
        <f t="shared" si="20"/>
        <v>4.2777957225000218</v>
      </c>
      <c r="AR41" s="38">
        <f t="shared" si="20"/>
        <v>4.5025730224999894</v>
      </c>
      <c r="AS41" s="38">
        <f t="shared" si="20"/>
        <v>4.6610841599999953</v>
      </c>
      <c r="AT41" s="38">
        <f t="shared" ref="AT41:BN41" si="21">IF(AND(AT$37="S/A", AT12&gt;0), ((1+AT12/200)^2-1)*100, IF(AND(AT$37="Qtrly", AT12&gt;0), ((1+AT12/400)^4-1)*100, ""))</f>
        <v>4.7275923225000183</v>
      </c>
      <c r="AU41" s="38">
        <f t="shared" si="21"/>
        <v>4.7654602499999976</v>
      </c>
      <c r="AV41" s="38">
        <f t="shared" si="21"/>
        <v>5.0850512100000023</v>
      </c>
      <c r="AW41" s="38">
        <f t="shared" si="21"/>
        <v>5.5345290000000213</v>
      </c>
      <c r="AX41" s="38" t="str">
        <f t="shared" si="21"/>
        <v/>
      </c>
      <c r="AY41" s="38">
        <f t="shared" si="21"/>
        <v>4.304347702500011</v>
      </c>
      <c r="AZ41" s="38">
        <f t="shared" si="21"/>
        <v>4.2553313024999984</v>
      </c>
      <c r="BA41" s="38">
        <f t="shared" si="21"/>
        <v>4.3625696399999914</v>
      </c>
      <c r="BB41" s="38">
        <f t="shared" si="21"/>
        <v>5.0286777224999968</v>
      </c>
      <c r="BC41" s="38" t="str">
        <f t="shared" si="21"/>
        <v/>
      </c>
      <c r="BD41" s="38">
        <f t="shared" si="21"/>
        <v>4.609938410000014</v>
      </c>
      <c r="BE41" s="38" t="str">
        <f t="shared" si="21"/>
        <v/>
      </c>
      <c r="BF41" s="38">
        <f t="shared" si="21"/>
        <v>4.0954356563815741</v>
      </c>
      <c r="BG41" s="38">
        <f t="shared" si="21"/>
        <v>4.1430455024999979</v>
      </c>
      <c r="BH41" s="38">
        <f t="shared" si="21"/>
        <v>4.4351144224999972</v>
      </c>
      <c r="BI41" s="38">
        <f t="shared" si="21"/>
        <v>4.8463363025000206</v>
      </c>
      <c r="BJ41" s="38">
        <f t="shared" si="21"/>
        <v>5.155795702499999</v>
      </c>
      <c r="BK41" s="38">
        <f t="shared" si="21"/>
        <v>4.3564402499999932</v>
      </c>
      <c r="BL41" s="38">
        <f t="shared" si="21"/>
        <v>4.7122424100000115</v>
      </c>
      <c r="BM41" s="38">
        <f t="shared" si="21"/>
        <v>5.2142547600000144</v>
      </c>
      <c r="BN41" s="38">
        <f t="shared" si="21"/>
        <v>5.4461996899999976</v>
      </c>
    </row>
    <row r="42" spans="1:66" x14ac:dyDescent="0.25">
      <c r="A42" s="34">
        <f t="shared" si="11"/>
        <v>41977</v>
      </c>
      <c r="B42" s="35" t="str">
        <f t="shared" ref="B42:J42" si="22">IF(AND(B$37="S/A", B13&gt;0), ((1+B13/200)^2-1)*100, IF(AND(B$37="Qtrly", B13&gt;0), ((1+B13/400)^4-1)*100, ""))</f>
        <v/>
      </c>
      <c r="C42" s="35" t="str">
        <f t="shared" si="22"/>
        <v/>
      </c>
      <c r="D42" s="35">
        <f t="shared" si="22"/>
        <v>3.5611522499999992</v>
      </c>
      <c r="E42" s="35">
        <f t="shared" si="22"/>
        <v>3.6405441600000144</v>
      </c>
      <c r="F42" s="35">
        <f t="shared" si="22"/>
        <v>3.7036722500000119</v>
      </c>
      <c r="G42" s="35">
        <f t="shared" si="22"/>
        <v>3.7984004225000145</v>
      </c>
      <c r="H42" s="35">
        <f t="shared" si="22"/>
        <v>3.8432331224999894</v>
      </c>
      <c r="I42" s="38">
        <f t="shared" si="22"/>
        <v>3.9227330624999945</v>
      </c>
      <c r="J42" s="38">
        <f t="shared" si="22"/>
        <v>4.0910062500000288</v>
      </c>
      <c r="K42" s="36"/>
      <c r="L42" s="36"/>
      <c r="M42" s="37">
        <f t="shared" si="13"/>
        <v>41977</v>
      </c>
      <c r="N42" s="38">
        <f t="shared" ref="N42:AS42" si="23">IF(AND(N$37="S/A", N13&gt;0), ((1+N13/200)^2-1)*100, IF(AND(N$37="Qtrly", N13&gt;0), ((1+N13/400)^4-1)*100, ""))</f>
        <v>4.1450865225000078</v>
      </c>
      <c r="O42" s="38">
        <f t="shared" si="23"/>
        <v>4.2328693024999975</v>
      </c>
      <c r="P42" s="38">
        <f t="shared" si="23"/>
        <v>4.2747322499999907</v>
      </c>
      <c r="Q42" s="38">
        <f t="shared" si="23"/>
        <v>4.3288602224999861</v>
      </c>
      <c r="R42" s="38">
        <f t="shared" si="23"/>
        <v>4.7675073600000006</v>
      </c>
      <c r="S42" s="38">
        <f t="shared" si="23"/>
        <v>4.9907622500000137</v>
      </c>
      <c r="T42" s="38">
        <f t="shared" si="23"/>
        <v>4.4995062500000182</v>
      </c>
      <c r="U42" s="38">
        <f t="shared" si="23"/>
        <v>4.6651763600000118</v>
      </c>
      <c r="V42" s="38">
        <f t="shared" si="23"/>
        <v>5.2747821225000102</v>
      </c>
      <c r="W42" s="38">
        <f t="shared" si="23"/>
        <v>5.3353268900000028</v>
      </c>
      <c r="X42" s="38">
        <f t="shared" si="23"/>
        <v>5.5530212100000087</v>
      </c>
      <c r="Y42" s="38" t="str">
        <f t="shared" si="23"/>
        <v/>
      </c>
      <c r="Z42" s="38">
        <f t="shared" si="23"/>
        <v>4.6252808224999775</v>
      </c>
      <c r="AA42" s="38">
        <f t="shared" si="23"/>
        <v>5.1414398224999935</v>
      </c>
      <c r="AB42" s="38">
        <f t="shared" si="23"/>
        <v>5.3076178024999976</v>
      </c>
      <c r="AC42" s="38">
        <f t="shared" si="23"/>
        <v>5.7750540900000091</v>
      </c>
      <c r="AD42" s="38" t="str">
        <f t="shared" si="23"/>
        <v/>
      </c>
      <c r="AE42" s="38" t="str">
        <f t="shared" si="23"/>
        <v/>
      </c>
      <c r="AF42" s="38">
        <f t="shared" si="23"/>
        <v>5.4133424099999994</v>
      </c>
      <c r="AG42" s="38">
        <f t="shared" si="23"/>
        <v>5.4112889999999858</v>
      </c>
      <c r="AH42" s="38" t="str">
        <f t="shared" si="23"/>
        <v/>
      </c>
      <c r="AI42" s="38">
        <f t="shared" si="23"/>
        <v>4.9590005024999773</v>
      </c>
      <c r="AJ42" s="38">
        <f t="shared" si="23"/>
        <v>5.1763058024999919</v>
      </c>
      <c r="AK42" s="38">
        <f t="shared" si="23"/>
        <v>5.1703260416624319</v>
      </c>
      <c r="AL42" s="38">
        <f t="shared" si="23"/>
        <v>5.2973561025000171</v>
      </c>
      <c r="AM42" s="38" t="str">
        <f t="shared" si="23"/>
        <v/>
      </c>
      <c r="AN42" s="38">
        <f t="shared" si="23"/>
        <v>4.5041382438589572</v>
      </c>
      <c r="AO42" s="38">
        <f t="shared" si="23"/>
        <v>5.0602848444575299</v>
      </c>
      <c r="AP42" s="38">
        <f t="shared" si="23"/>
        <v>5.3496959999999927</v>
      </c>
      <c r="AQ42" s="38">
        <f t="shared" si="23"/>
        <v>4.2257228099999988</v>
      </c>
      <c r="AR42" s="38">
        <f t="shared" si="23"/>
        <v>4.4504440100000098</v>
      </c>
      <c r="AS42" s="38">
        <f t="shared" si="23"/>
        <v>4.6089156225000094</v>
      </c>
      <c r="AT42" s="38">
        <f t="shared" ref="AT42:BN42" si="24">IF(AND(AT$37="S/A", AT13&gt;0), ((1+AT13/200)^2-1)*100, IF(AND(AT$37="Qtrly", AT13&gt;0), ((1+AT13/400)^4-1)*100, ""))</f>
        <v>4.6723379025000122</v>
      </c>
      <c r="AU42" s="38">
        <f t="shared" si="24"/>
        <v>4.71121912250001</v>
      </c>
      <c r="AV42" s="38">
        <f t="shared" si="24"/>
        <v>5.0327771025000079</v>
      </c>
      <c r="AW42" s="38">
        <f t="shared" si="24"/>
        <v>5.4821432025000005</v>
      </c>
      <c r="AX42" s="38" t="str">
        <f t="shared" si="24"/>
        <v/>
      </c>
      <c r="AY42" s="38">
        <f t="shared" si="24"/>
        <v>4.2471630225000112</v>
      </c>
      <c r="AZ42" s="38">
        <f t="shared" si="24"/>
        <v>4.2257228099999988</v>
      </c>
      <c r="BA42" s="38">
        <f t="shared" si="24"/>
        <v>4.3227318225000033</v>
      </c>
      <c r="BB42" s="38">
        <f t="shared" si="24"/>
        <v>4.9764176400000082</v>
      </c>
      <c r="BC42" s="38" t="str">
        <f t="shared" si="24"/>
        <v/>
      </c>
      <c r="BD42" s="38">
        <f t="shared" si="24"/>
        <v>4.5588051600000012</v>
      </c>
      <c r="BE42" s="38" t="str">
        <f t="shared" si="24"/>
        <v/>
      </c>
      <c r="BF42" s="38">
        <f t="shared" si="24"/>
        <v>4.0171351054937965</v>
      </c>
      <c r="BG42" s="38">
        <f t="shared" si="24"/>
        <v>4.1063105624999929</v>
      </c>
      <c r="BH42" s="38">
        <f t="shared" si="24"/>
        <v>4.3881107025000254</v>
      </c>
      <c r="BI42" s="38">
        <f t="shared" si="24"/>
        <v>4.789003222499999</v>
      </c>
      <c r="BJ42" s="38">
        <f t="shared" si="24"/>
        <v>5.1035039999999698</v>
      </c>
      <c r="BK42" s="38">
        <f t="shared" si="24"/>
        <v>4.2880076224999897</v>
      </c>
      <c r="BL42" s="38">
        <f t="shared" si="24"/>
        <v>4.6621072024999988</v>
      </c>
      <c r="BM42" s="38">
        <f t="shared" si="24"/>
        <v>5.1619485225000039</v>
      </c>
      <c r="BN42" s="38">
        <f t="shared" si="24"/>
        <v>5.3948624400000256</v>
      </c>
    </row>
    <row r="43" spans="1:66" x14ac:dyDescent="0.25">
      <c r="A43" s="34">
        <f t="shared" si="11"/>
        <v>41978</v>
      </c>
      <c r="B43" s="35" t="str">
        <f t="shared" ref="B43:J43" si="25">IF(AND(B$37="S/A", B14&gt;0), ((1+B14/200)^2-1)*100, IF(AND(B$37="Qtrly", B14&gt;0), ((1+B14/400)^4-1)*100, ""))</f>
        <v/>
      </c>
      <c r="C43" s="35" t="str">
        <f t="shared" si="25"/>
        <v/>
      </c>
      <c r="D43" s="35">
        <f t="shared" si="25"/>
        <v>3.5845595225000082</v>
      </c>
      <c r="E43" s="35">
        <f t="shared" si="25"/>
        <v>3.6242561599999945</v>
      </c>
      <c r="F43" s="35">
        <f t="shared" si="25"/>
        <v>3.6904341225000303</v>
      </c>
      <c r="G43" s="35">
        <f t="shared" si="25"/>
        <v>3.7892312899999947</v>
      </c>
      <c r="H43" s="35">
        <f t="shared" si="25"/>
        <v>3.8299860899999816</v>
      </c>
      <c r="I43" s="38">
        <f t="shared" si="25"/>
        <v>3.9094809600000113</v>
      </c>
      <c r="J43" s="38">
        <f t="shared" si="25"/>
        <v>4.0746828900000143</v>
      </c>
      <c r="K43" s="36"/>
      <c r="L43" s="36"/>
      <c r="M43" s="37">
        <f t="shared" si="13"/>
        <v>41978</v>
      </c>
      <c r="N43" s="38">
        <f t="shared" ref="N43:AS43" si="26">IF(AND(N$37="S/A", N14&gt;0), ((1+N14/200)^2-1)*100, IF(AND(N$37="Qtrly", N14&gt;0), ((1+N14/400)^4-1)*100, ""))</f>
        <v>4.1542713599999725</v>
      </c>
      <c r="O43" s="38">
        <f t="shared" si="26"/>
        <v>4.312518222500028</v>
      </c>
      <c r="P43" s="38">
        <f t="shared" si="26"/>
        <v>4.4964395225000064</v>
      </c>
      <c r="Q43" s="38">
        <f t="shared" si="26"/>
        <v>4.4933728399999762</v>
      </c>
      <c r="R43" s="38">
        <f t="shared" si="26"/>
        <v>4.7961690000000168</v>
      </c>
      <c r="S43" s="38">
        <f t="shared" si="26"/>
        <v>5.0215039999999878</v>
      </c>
      <c r="T43" s="38">
        <f t="shared" si="26"/>
        <v>4.5179075600000118</v>
      </c>
      <c r="U43" s="38">
        <f t="shared" si="26"/>
        <v>4.6897312400000057</v>
      </c>
      <c r="V43" s="38">
        <f t="shared" si="26"/>
        <v>5.2973561025000171</v>
      </c>
      <c r="W43" s="38">
        <f t="shared" si="26"/>
        <v>5.3650925624999957</v>
      </c>
      <c r="X43" s="38">
        <f t="shared" si="26"/>
        <v>5.5756250000000174</v>
      </c>
      <c r="Y43" s="38" t="str">
        <f t="shared" si="26"/>
        <v/>
      </c>
      <c r="Z43" s="38">
        <f t="shared" si="26"/>
        <v>4.6498310225000061</v>
      </c>
      <c r="AA43" s="38">
        <f t="shared" si="26"/>
        <v>5.1701525624999967</v>
      </c>
      <c r="AB43" s="38">
        <f t="shared" si="26"/>
        <v>5.3353268900000028</v>
      </c>
      <c r="AC43" s="38">
        <f t="shared" si="26"/>
        <v>5.8048818225000076</v>
      </c>
      <c r="AD43" s="38" t="str">
        <f t="shared" si="26"/>
        <v/>
      </c>
      <c r="AE43" s="38" t="str">
        <f t="shared" si="26"/>
        <v/>
      </c>
      <c r="AF43" s="38">
        <f t="shared" si="26"/>
        <v>5.4451728224999885</v>
      </c>
      <c r="AG43" s="38">
        <f t="shared" si="26"/>
        <v>5.442092250000008</v>
      </c>
      <c r="AH43" s="38" t="str">
        <f t="shared" si="26"/>
        <v/>
      </c>
      <c r="AI43" s="38">
        <f t="shared" si="26"/>
        <v>4.9835898225000008</v>
      </c>
      <c r="AJ43" s="38">
        <f t="shared" si="26"/>
        <v>5.2019462399999883</v>
      </c>
      <c r="AK43" s="38">
        <f t="shared" si="26"/>
        <v>5.1983692114066393</v>
      </c>
      <c r="AL43" s="38">
        <f t="shared" si="26"/>
        <v>5.3219850224999865</v>
      </c>
      <c r="AM43" s="38" t="str">
        <f t="shared" si="26"/>
        <v/>
      </c>
      <c r="AN43" s="38">
        <f t="shared" si="26"/>
        <v>4.5165419278005325</v>
      </c>
      <c r="AO43" s="38">
        <f t="shared" si="26"/>
        <v>5.0862301718155312</v>
      </c>
      <c r="AP43" s="38">
        <f t="shared" si="26"/>
        <v>5.3753575624999828</v>
      </c>
      <c r="AQ43" s="38">
        <f t="shared" si="26"/>
        <v>4.2512471224999793</v>
      </c>
      <c r="AR43" s="38">
        <f t="shared" si="26"/>
        <v>4.4790622499999877</v>
      </c>
      <c r="AS43" s="38">
        <f t="shared" si="26"/>
        <v>4.6375555625000064</v>
      </c>
      <c r="AT43" s="38">
        <f t="shared" ref="AT43:BN43" si="27">IF(AND(AT$37="S/A", AT14&gt;0), ((1+AT14/200)^2-1)*100, IF(AND(AT$37="Qtrly", AT14&gt;0), ((1+AT14/400)^4-1)*100, ""))</f>
        <v>4.6999632900000199</v>
      </c>
      <c r="AU43" s="38">
        <f t="shared" si="27"/>
        <v>4.7408964900000017</v>
      </c>
      <c r="AV43" s="38">
        <f t="shared" si="27"/>
        <v>5.062499999999992</v>
      </c>
      <c r="AW43" s="38">
        <f t="shared" si="27"/>
        <v>5.5119296099999993</v>
      </c>
      <c r="AX43" s="38" t="str">
        <f t="shared" si="27"/>
        <v/>
      </c>
      <c r="AY43" s="38">
        <f t="shared" si="27"/>
        <v>4.2471630225000112</v>
      </c>
      <c r="AZ43" s="38">
        <f t="shared" si="27"/>
        <v>4.2257228099999988</v>
      </c>
      <c r="BA43" s="38">
        <f t="shared" si="27"/>
        <v>4.3411175624999743</v>
      </c>
      <c r="BB43" s="38">
        <f t="shared" si="27"/>
        <v>5.0051078400000115</v>
      </c>
      <c r="BC43" s="38" t="str">
        <f t="shared" si="27"/>
        <v/>
      </c>
      <c r="BD43" s="38">
        <f t="shared" si="27"/>
        <v>4.583347559999984</v>
      </c>
      <c r="BE43" s="38" t="str">
        <f t="shared" si="27"/>
        <v/>
      </c>
      <c r="BF43" s="38">
        <f t="shared" si="27"/>
        <v>3.9769717139307659</v>
      </c>
      <c r="BG43" s="38">
        <f t="shared" si="27"/>
        <v>4.1256976400000145</v>
      </c>
      <c r="BH43" s="38">
        <f t="shared" si="27"/>
        <v>4.4136548900000072</v>
      </c>
      <c r="BI43" s="38">
        <f t="shared" si="27"/>
        <v>4.8176678025000141</v>
      </c>
      <c r="BJ43" s="38">
        <f t="shared" si="27"/>
        <v>5.134262249999999</v>
      </c>
      <c r="BK43" s="38">
        <f t="shared" si="27"/>
        <v>4.2869864099999822</v>
      </c>
      <c r="BL43" s="38">
        <f t="shared" si="27"/>
        <v>4.6887080624999911</v>
      </c>
      <c r="BM43" s="38">
        <f t="shared" si="27"/>
        <v>5.1906640624999945</v>
      </c>
      <c r="BN43" s="38">
        <f t="shared" si="27"/>
        <v>5.4256632899999824</v>
      </c>
    </row>
    <row r="44" spans="1:66" x14ac:dyDescent="0.25">
      <c r="A44" s="34">
        <f t="shared" si="11"/>
        <v>41981</v>
      </c>
      <c r="B44" s="35" t="str">
        <f t="shared" ref="B44:J44" si="28">IF(AND(B$37="S/A", B15&gt;0), ((1+B15/200)^2-1)*100, IF(AND(B$37="Qtrly", B15&gt;0), ((1+B15/400)^4-1)*100, ""))</f>
        <v/>
      </c>
      <c r="C44" s="35" t="str">
        <f t="shared" si="28"/>
        <v/>
      </c>
      <c r="D44" s="35">
        <f t="shared" si="28"/>
        <v>3.5896484100000015</v>
      </c>
      <c r="E44" s="35">
        <f t="shared" si="28"/>
        <v>3.6486886400000085</v>
      </c>
      <c r="F44" s="35">
        <f t="shared" si="28"/>
        <v>3.7158928099999988</v>
      </c>
      <c r="G44" s="35">
        <f t="shared" si="28"/>
        <v>3.8126643225000034</v>
      </c>
      <c r="H44" s="35">
        <f t="shared" si="28"/>
        <v>3.8585192099999999</v>
      </c>
      <c r="I44" s="38">
        <f t="shared" si="28"/>
        <v>3.9400640099999773</v>
      </c>
      <c r="J44" s="38">
        <f t="shared" si="28"/>
        <v>4.1042699225000145</v>
      </c>
      <c r="K44" s="36"/>
      <c r="L44" s="36"/>
      <c r="M44" s="37">
        <f t="shared" si="13"/>
        <v>41981</v>
      </c>
      <c r="N44" s="38">
        <f t="shared" ref="N44:AS44" si="29">IF(AND(N$37="S/A", N15&gt;0), ((1+N15/200)^2-1)*100, IF(AND(N$37="Qtrly", N15&gt;0), ((1+N15/400)^4-1)*100, ""))</f>
        <v>4.1532508025000192</v>
      </c>
      <c r="O44" s="38">
        <f t="shared" si="29"/>
        <v>4.242058010000016</v>
      </c>
      <c r="P44" s="38">
        <f t="shared" si="29"/>
        <v>4.2726899599999868</v>
      </c>
      <c r="Q44" s="38">
        <f t="shared" si="29"/>
        <v>4.4698631025000157</v>
      </c>
      <c r="R44" s="38">
        <f t="shared" si="29"/>
        <v>4.7818376900000015</v>
      </c>
      <c r="S44" s="38">
        <f t="shared" si="29"/>
        <v>5.0040831225000026</v>
      </c>
      <c r="T44" s="38">
        <f t="shared" si="29"/>
        <v>4.5097289999999957</v>
      </c>
      <c r="U44" s="38">
        <f t="shared" si="29"/>
        <v>4.6692686399999905</v>
      </c>
      <c r="V44" s="38">
        <f t="shared" si="29"/>
        <v>5.2901732100000265</v>
      </c>
      <c r="W44" s="38">
        <f t="shared" si="29"/>
        <v>5.3496959999999927</v>
      </c>
      <c r="X44" s="38">
        <f t="shared" si="29"/>
        <v>5.5663777024999916</v>
      </c>
      <c r="Y44" s="38" t="str">
        <f t="shared" si="29"/>
        <v/>
      </c>
      <c r="Z44" s="38">
        <f t="shared" si="29"/>
        <v>4.6314181025000289</v>
      </c>
      <c r="AA44" s="38">
        <f t="shared" si="29"/>
        <v>5.152719359999991</v>
      </c>
      <c r="AB44" s="38">
        <f t="shared" si="29"/>
        <v>5.31993250249998</v>
      </c>
      <c r="AC44" s="38">
        <f t="shared" si="29"/>
        <v>5.7884246224999991</v>
      </c>
      <c r="AD44" s="38" t="str">
        <f t="shared" si="29"/>
        <v/>
      </c>
      <c r="AE44" s="38" t="str">
        <f t="shared" si="29"/>
        <v/>
      </c>
      <c r="AF44" s="38">
        <f t="shared" si="29"/>
        <v>5.4010222500000094</v>
      </c>
      <c r="AG44" s="38">
        <f t="shared" si="29"/>
        <v>5.4246365224999815</v>
      </c>
      <c r="AH44" s="38" t="str">
        <f t="shared" si="29"/>
        <v/>
      </c>
      <c r="AI44" s="38">
        <f t="shared" si="29"/>
        <v>4.963098522500009</v>
      </c>
      <c r="AJ44" s="38">
        <f t="shared" si="29"/>
        <v>5.1855360000000239</v>
      </c>
      <c r="AK44" s="38">
        <f t="shared" si="29"/>
        <v>5.1827889803854665</v>
      </c>
      <c r="AL44" s="38">
        <f t="shared" si="29"/>
        <v>5.314801289999993</v>
      </c>
      <c r="AM44" s="38" t="str">
        <f t="shared" si="29"/>
        <v/>
      </c>
      <c r="AN44" s="38">
        <f t="shared" si="29"/>
        <v>4.5165419278005325</v>
      </c>
      <c r="AO44" s="38">
        <f t="shared" si="29"/>
        <v>5.0727380019341295</v>
      </c>
      <c r="AP44" s="38">
        <f t="shared" si="29"/>
        <v>5.3599602500000065</v>
      </c>
      <c r="AQ44" s="38">
        <f t="shared" si="29"/>
        <v>4.2298064899999765</v>
      </c>
      <c r="AR44" s="38">
        <f t="shared" si="29"/>
        <v>4.4616864224999997</v>
      </c>
      <c r="AS44" s="38">
        <f t="shared" si="29"/>
        <v>4.6222122500000129</v>
      </c>
      <c r="AT44" s="38">
        <f t="shared" ref="AT44:BN44" si="30">IF(AND(AT$37="S/A", AT15&gt;0), ((1+AT15/200)^2-1)*100, IF(AND(AT$37="Qtrly", AT15&gt;0), ((1+AT15/400)^4-1)*100, ""))</f>
        <v>4.6866617225000295</v>
      </c>
      <c r="AU44" s="38">
        <f t="shared" si="30"/>
        <v>4.7255456025000031</v>
      </c>
      <c r="AV44" s="38">
        <f t="shared" si="30"/>
        <v>5.0461006400000175</v>
      </c>
      <c r="AW44" s="38">
        <f t="shared" si="30"/>
        <v>5.4944681024999831</v>
      </c>
      <c r="AX44" s="38" t="str">
        <f t="shared" si="30"/>
        <v/>
      </c>
      <c r="AY44" s="38">
        <f t="shared" si="30"/>
        <v>4.2757534025000155</v>
      </c>
      <c r="AZ44" s="38">
        <f t="shared" si="30"/>
        <v>4.2338902500000053</v>
      </c>
      <c r="BA44" s="38">
        <f t="shared" si="30"/>
        <v>4.3278388099999843</v>
      </c>
      <c r="BB44" s="38">
        <f t="shared" si="30"/>
        <v>4.9897376025000106</v>
      </c>
      <c r="BC44" s="38" t="str">
        <f t="shared" si="30"/>
        <v/>
      </c>
      <c r="BD44" s="38">
        <f t="shared" si="30"/>
        <v>4.5649404900000023</v>
      </c>
      <c r="BE44" s="38" t="str">
        <f t="shared" si="30"/>
        <v/>
      </c>
      <c r="BF44" s="38">
        <f t="shared" si="30"/>
        <v>4.0088955126485137</v>
      </c>
      <c r="BG44" s="38">
        <f t="shared" si="30"/>
        <v>4.1134529599999858</v>
      </c>
      <c r="BH44" s="38">
        <f t="shared" si="30"/>
        <v>4.3952627600000183</v>
      </c>
      <c r="BI44" s="38">
        <f t="shared" si="30"/>
        <v>4.8002638399999853</v>
      </c>
      <c r="BJ44" s="38">
        <f t="shared" si="30"/>
        <v>5.117857289999983</v>
      </c>
      <c r="BK44" s="38">
        <f t="shared" si="30"/>
        <v>4.3053690000000255</v>
      </c>
      <c r="BL44" s="38">
        <f t="shared" si="30"/>
        <v>4.6651763600000118</v>
      </c>
      <c r="BM44" s="38">
        <f t="shared" si="30"/>
        <v>5.1763058024999919</v>
      </c>
      <c r="BN44" s="38">
        <f t="shared" si="30"/>
        <v>5.4082089225000241</v>
      </c>
    </row>
    <row r="45" spans="1:66" x14ac:dyDescent="0.25">
      <c r="A45" s="34">
        <f t="shared" si="11"/>
        <v>41982</v>
      </c>
      <c r="B45" s="35" t="str">
        <f t="shared" ref="B45:J45" si="31">IF(AND(B$37="S/A", B16&gt;0), ((1+B16/200)^2-1)*100, IF(AND(B$37="Qtrly", B16&gt;0), ((1+B16/400)^4-1)*100, ""))</f>
        <v/>
      </c>
      <c r="C45" s="35" t="str">
        <f t="shared" si="31"/>
        <v/>
      </c>
      <c r="D45" s="35">
        <f t="shared" si="31"/>
        <v>3.5753998399999931</v>
      </c>
      <c r="E45" s="35">
        <f t="shared" si="31"/>
        <v>3.6456344225000104</v>
      </c>
      <c r="F45" s="35">
        <f t="shared" si="31"/>
        <v>3.701635560000005</v>
      </c>
      <c r="G45" s="35">
        <f t="shared" si="31"/>
        <v>3.7953439999999894</v>
      </c>
      <c r="H45" s="35">
        <f t="shared" si="31"/>
        <v>3.8411950625000246</v>
      </c>
      <c r="I45" s="38">
        <f t="shared" si="31"/>
        <v>3.9247719225000255</v>
      </c>
      <c r="J45" s="38">
        <f t="shared" si="31"/>
        <v>4.0930467599999965</v>
      </c>
      <c r="K45" s="36"/>
      <c r="L45" s="36"/>
      <c r="M45" s="37">
        <f t="shared" si="13"/>
        <v>41982</v>
      </c>
      <c r="N45" s="38">
        <f t="shared" ref="N45:AS45" si="32">IF(AND(N$37="S/A", N16&gt;0), ((1+N16/200)^2-1)*100, IF(AND(N$37="Qtrly", N16&gt;0), ((1+N16/400)^4-1)*100, ""))</f>
        <v>4.1410045024999897</v>
      </c>
      <c r="O45" s="38">
        <f t="shared" si="32"/>
        <v>4.4024150625000313</v>
      </c>
      <c r="P45" s="38">
        <f t="shared" si="32"/>
        <v>4.4105894224999886</v>
      </c>
      <c r="Q45" s="38">
        <f t="shared" si="32"/>
        <v>4.4729294399999731</v>
      </c>
      <c r="R45" s="38">
        <f t="shared" si="32"/>
        <v>4.7787668224999802</v>
      </c>
      <c r="S45" s="38">
        <f t="shared" si="32"/>
        <v>5.0020337024999861</v>
      </c>
      <c r="T45" s="38">
        <f t="shared" si="32"/>
        <v>4.4984840025000139</v>
      </c>
      <c r="U45" s="38">
        <f t="shared" si="32"/>
        <v>4.6661994224999725</v>
      </c>
      <c r="V45" s="38">
        <f t="shared" si="32"/>
        <v>5.1414398224999935</v>
      </c>
      <c r="W45" s="38">
        <f t="shared" si="32"/>
        <v>5.347643209999986</v>
      </c>
      <c r="X45" s="38">
        <f t="shared" si="32"/>
        <v>5.5458296025000076</v>
      </c>
      <c r="Y45" s="38" t="str">
        <f t="shared" si="32"/>
        <v/>
      </c>
      <c r="Z45" s="38">
        <f t="shared" si="32"/>
        <v>4.6303952100000156</v>
      </c>
      <c r="AA45" s="38">
        <f t="shared" si="32"/>
        <v>5.1506684900000099</v>
      </c>
      <c r="AB45" s="38">
        <f t="shared" si="32"/>
        <v>5.3178800025000195</v>
      </c>
      <c r="AC45" s="38">
        <f t="shared" si="32"/>
        <v>5.7843105225000135</v>
      </c>
      <c r="AD45" s="38" t="str">
        <f t="shared" si="32"/>
        <v/>
      </c>
      <c r="AE45" s="38" t="str">
        <f t="shared" si="32"/>
        <v/>
      </c>
      <c r="AF45" s="38">
        <f t="shared" si="32"/>
        <v>5.3989689600000057</v>
      </c>
      <c r="AG45" s="38">
        <f t="shared" si="32"/>
        <v>5.4215562500000036</v>
      </c>
      <c r="AH45" s="38" t="str">
        <f t="shared" si="32"/>
        <v/>
      </c>
      <c r="AI45" s="38">
        <f t="shared" si="32"/>
        <v>4.9661720899999873</v>
      </c>
      <c r="AJ45" s="38">
        <f t="shared" si="32"/>
        <v>5.1845104025000088</v>
      </c>
      <c r="AK45" s="38">
        <f t="shared" si="32"/>
        <v>5.1796731418666253</v>
      </c>
      <c r="AL45" s="38">
        <f t="shared" si="32"/>
        <v>5.2870949024999891</v>
      </c>
      <c r="AM45" s="38" t="str">
        <f t="shared" si="32"/>
        <v/>
      </c>
      <c r="AN45" s="38">
        <f t="shared" si="32"/>
        <v>4.5144745704704503</v>
      </c>
      <c r="AO45" s="38">
        <f t="shared" si="32"/>
        <v>5.0779271442803031</v>
      </c>
      <c r="AP45" s="38">
        <f t="shared" si="32"/>
        <v>5.3558544900000005</v>
      </c>
      <c r="AQ45" s="38">
        <f t="shared" si="32"/>
        <v>4.2338902500000053</v>
      </c>
      <c r="AR45" s="38">
        <f t="shared" si="32"/>
        <v>4.4596423024999776</v>
      </c>
      <c r="AS45" s="38">
        <f t="shared" si="32"/>
        <v>4.6191437224999854</v>
      </c>
      <c r="AT45" s="38">
        <f t="shared" ref="AT45:BN45" si="33">IF(AND(AT$37="S/A", AT16&gt;0), ((1+AT16/200)^2-1)*100, IF(AND(AT$37="Qtrly", AT16&gt;0), ((1+AT16/400)^4-1)*100, ""))</f>
        <v>4.6835922499999905</v>
      </c>
      <c r="AU45" s="38">
        <f t="shared" si="33"/>
        <v>4.7214522225000222</v>
      </c>
      <c r="AV45" s="38">
        <f t="shared" si="33"/>
        <v>5.0440508099999892</v>
      </c>
      <c r="AW45" s="38">
        <f t="shared" si="33"/>
        <v>5.4924139025000152</v>
      </c>
      <c r="AX45" s="38" t="str">
        <f t="shared" si="33"/>
        <v/>
      </c>
      <c r="AY45" s="38">
        <f t="shared" si="33"/>
        <v>4.2737111024999885</v>
      </c>
      <c r="AZ45" s="38">
        <f t="shared" si="33"/>
        <v>4.2338902500000053</v>
      </c>
      <c r="BA45" s="38">
        <f t="shared" si="33"/>
        <v>4.3145609024999976</v>
      </c>
      <c r="BB45" s="38">
        <f t="shared" si="33"/>
        <v>4.9866636899999817</v>
      </c>
      <c r="BC45" s="38" t="str">
        <f t="shared" si="33"/>
        <v/>
      </c>
      <c r="BD45" s="38">
        <f t="shared" si="33"/>
        <v>4.5659630625000114</v>
      </c>
      <c r="BE45" s="38" t="str">
        <f t="shared" si="33"/>
        <v/>
      </c>
      <c r="BF45" s="38">
        <f t="shared" si="33"/>
        <v>3.998596709986546</v>
      </c>
      <c r="BG45" s="38">
        <f t="shared" si="33"/>
        <v>4.1012089999999946</v>
      </c>
      <c r="BH45" s="38">
        <f t="shared" si="33"/>
        <v>4.3952627600000183</v>
      </c>
      <c r="BI45" s="38">
        <f t="shared" si="33"/>
        <v>4.8002638399999853</v>
      </c>
      <c r="BJ45" s="38">
        <f t="shared" si="33"/>
        <v>5.1014536100000063</v>
      </c>
      <c r="BK45" s="38">
        <f t="shared" si="33"/>
        <v>4.3002625624999791</v>
      </c>
      <c r="BL45" s="38">
        <f t="shared" si="33"/>
        <v>4.6672224899999781</v>
      </c>
      <c r="BM45" s="38">
        <f t="shared" si="33"/>
        <v>5.1742547024999919</v>
      </c>
      <c r="BN45" s="38">
        <f t="shared" si="33"/>
        <v>5.4061555624999924</v>
      </c>
    </row>
    <row r="46" spans="1:66" x14ac:dyDescent="0.25">
      <c r="A46" s="34">
        <f t="shared" si="11"/>
        <v>41983</v>
      </c>
      <c r="B46" s="35" t="str">
        <f t="shared" ref="B46:J46" si="34">IF(AND(B$37="S/A", B17&gt;0), ((1+B17/200)^2-1)*100, IF(AND(B$37="Qtrly", B17&gt;0), ((1+B17/400)^4-1)*100, ""))</f>
        <v/>
      </c>
      <c r="C46" s="35" t="str">
        <f t="shared" si="34"/>
        <v/>
      </c>
      <c r="D46" s="35">
        <f t="shared" si="34"/>
        <v>3.5733644099999795</v>
      </c>
      <c r="E46" s="35">
        <f t="shared" si="34"/>
        <v>3.6201843600000227</v>
      </c>
      <c r="F46" s="35">
        <f t="shared" si="34"/>
        <v>3.674142202499997</v>
      </c>
      <c r="G46" s="35">
        <f t="shared" si="34"/>
        <v>3.7658009025000272</v>
      </c>
      <c r="H46" s="35">
        <f t="shared" si="34"/>
        <v>3.8126643225000034</v>
      </c>
      <c r="I46" s="38">
        <f t="shared" si="34"/>
        <v>3.8972490000000137</v>
      </c>
      <c r="J46" s="38">
        <f t="shared" si="34"/>
        <v>4.0563206400000107</v>
      </c>
      <c r="K46" s="36"/>
      <c r="L46" s="36"/>
      <c r="M46" s="37">
        <f t="shared" si="13"/>
        <v>41983</v>
      </c>
      <c r="N46" s="38">
        <f t="shared" ref="N46:AS46" si="35">IF(AND(N$37="S/A", N17&gt;0), ((1+N17/200)^2-1)*100, IF(AND(N$37="Qtrly", N17&gt;0), ((1+N17/400)^4-1)*100, ""))</f>
        <v>4.1603948100000121</v>
      </c>
      <c r="O46" s="38">
        <f t="shared" si="35"/>
        <v>4.4289829025000227</v>
      </c>
      <c r="P46" s="38">
        <f t="shared" si="35"/>
        <v>4.455554122500005</v>
      </c>
      <c r="Q46" s="38">
        <f t="shared" si="35"/>
        <v>4.4565761600000142</v>
      </c>
      <c r="R46" s="38">
        <f t="shared" si="35"/>
        <v>4.7644367024999745</v>
      </c>
      <c r="S46" s="38">
        <f t="shared" si="35"/>
        <v>4.9764176400000082</v>
      </c>
      <c r="T46" s="38">
        <f t="shared" si="35"/>
        <v>4.5035952899999954</v>
      </c>
      <c r="U46" s="38">
        <f t="shared" si="35"/>
        <v>4.6559690225000061</v>
      </c>
      <c r="V46" s="38">
        <f t="shared" si="35"/>
        <v>5.1229837025000169</v>
      </c>
      <c r="W46" s="38">
        <f t="shared" si="35"/>
        <v>5.3281427024999939</v>
      </c>
      <c r="X46" s="38">
        <f t="shared" si="35"/>
        <v>5.5109024225000081</v>
      </c>
      <c r="Y46" s="38" t="str">
        <f t="shared" si="35"/>
        <v/>
      </c>
      <c r="Z46" s="38">
        <f t="shared" si="35"/>
        <v>4.6222122500000129</v>
      </c>
      <c r="AA46" s="38">
        <f t="shared" si="35"/>
        <v>5.134262249999999</v>
      </c>
      <c r="AB46" s="38">
        <f t="shared" si="35"/>
        <v>5.3024868900000133</v>
      </c>
      <c r="AC46" s="38">
        <f t="shared" si="35"/>
        <v>5.7503722500000132</v>
      </c>
      <c r="AD46" s="38" t="str">
        <f t="shared" si="35"/>
        <v/>
      </c>
      <c r="AE46" s="38" t="str">
        <f t="shared" si="35"/>
        <v/>
      </c>
      <c r="AF46" s="38">
        <f t="shared" si="35"/>
        <v>5.373304522500022</v>
      </c>
      <c r="AG46" s="38">
        <f t="shared" si="35"/>
        <v>5.3979423224999934</v>
      </c>
      <c r="AH46" s="38" t="str">
        <f t="shared" si="35"/>
        <v/>
      </c>
      <c r="AI46" s="38">
        <f t="shared" si="35"/>
        <v>4.9559270400000077</v>
      </c>
      <c r="AJ46" s="38">
        <f t="shared" si="35"/>
        <v>5.1660505024999859</v>
      </c>
      <c r="AK46" s="38">
        <f t="shared" si="35"/>
        <v>5.1578642105073014</v>
      </c>
      <c r="AL46" s="38">
        <f t="shared" si="35"/>
        <v>5.2655480099999874</v>
      </c>
      <c r="AM46" s="38" t="str">
        <f t="shared" si="35"/>
        <v/>
      </c>
      <c r="AN46" s="38">
        <f t="shared" si="35"/>
        <v>4.5310142878886461</v>
      </c>
      <c r="AO46" s="38">
        <f t="shared" si="35"/>
        <v>5.0872680848546459</v>
      </c>
      <c r="AP46" s="38">
        <f t="shared" si="35"/>
        <v>5.3373795599999996</v>
      </c>
      <c r="AQ46" s="38">
        <f t="shared" si="35"/>
        <v>4.2247019024999943</v>
      </c>
      <c r="AR46" s="38">
        <f t="shared" si="35"/>
        <v>4.4422680900000122</v>
      </c>
      <c r="AS46" s="38">
        <f t="shared" si="35"/>
        <v>4.6027790025000126</v>
      </c>
      <c r="AT46" s="38">
        <f t="shared" ref="AT46:BN46" si="36">IF(AND(AT$37="S/A", AT17&gt;0), ((1+AT17/200)^2-1)*100, IF(AND(AT$37="Qtrly", AT17&gt;0), ((1+AT17/400)^4-1)*100, ""))</f>
        <v>4.6702917224999974</v>
      </c>
      <c r="AU46" s="38">
        <f t="shared" si="36"/>
        <v>4.7061027600000083</v>
      </c>
      <c r="AV46" s="38">
        <f t="shared" si="36"/>
        <v>5.0102315024999955</v>
      </c>
      <c r="AW46" s="38">
        <f t="shared" si="36"/>
        <v>5.4492803225000053</v>
      </c>
      <c r="AX46" s="38" t="str">
        <f t="shared" si="36"/>
        <v/>
      </c>
      <c r="AY46" s="38">
        <f t="shared" si="36"/>
        <v>4.3257960000000262</v>
      </c>
      <c r="AZ46" s="38">
        <f t="shared" si="36"/>
        <v>4.2655421024999862</v>
      </c>
      <c r="BA46" s="38">
        <f t="shared" si="36"/>
        <v>4.312518222500028</v>
      </c>
      <c r="BB46" s="38">
        <f t="shared" si="36"/>
        <v>4.9835898225000008</v>
      </c>
      <c r="BC46" s="38" t="str">
        <f t="shared" si="36"/>
        <v/>
      </c>
      <c r="BD46" s="38">
        <f t="shared" si="36"/>
        <v>4.5557375624999841</v>
      </c>
      <c r="BE46" s="38" t="str">
        <f t="shared" si="36"/>
        <v/>
      </c>
      <c r="BF46" s="38">
        <f t="shared" si="36"/>
        <v>4.1016191610039998</v>
      </c>
      <c r="BG46" s="38">
        <f t="shared" si="36"/>
        <v>4.1012089999999946</v>
      </c>
      <c r="BH46" s="38">
        <f t="shared" si="36"/>
        <v>4.3789155600000074</v>
      </c>
      <c r="BI46" s="38">
        <f t="shared" si="36"/>
        <v>4.7838849600000177</v>
      </c>
      <c r="BJ46" s="38">
        <f t="shared" si="36"/>
        <v>5.0696751224999836</v>
      </c>
      <c r="BK46" s="38">
        <f t="shared" si="36"/>
        <v>4.3625696399999914</v>
      </c>
      <c r="BL46" s="38">
        <f t="shared" si="36"/>
        <v>4.6569920400000075</v>
      </c>
      <c r="BM46" s="38">
        <f t="shared" si="36"/>
        <v>5.1598975624999932</v>
      </c>
      <c r="BN46" s="38">
        <f t="shared" si="36"/>
        <v>5.3702249999999951</v>
      </c>
    </row>
    <row r="47" spans="1:66" x14ac:dyDescent="0.25">
      <c r="A47" s="34">
        <f t="shared" si="11"/>
        <v>41984</v>
      </c>
      <c r="B47" s="35" t="str">
        <f t="shared" ref="B47:J47" si="37">IF(AND(B$37="S/A", B18&gt;0), ((1+B18/200)^2-1)*100, IF(AND(B$37="Qtrly", B18&gt;0), ((1+B18/400)^4-1)*100, ""))</f>
        <v/>
      </c>
      <c r="C47" s="35" t="str">
        <f t="shared" si="37"/>
        <v/>
      </c>
      <c r="D47" s="35">
        <f t="shared" si="37"/>
        <v>3.5611522499999992</v>
      </c>
      <c r="E47" s="35">
        <f t="shared" si="37"/>
        <v>3.6028801024999835</v>
      </c>
      <c r="F47" s="35">
        <f t="shared" si="37"/>
        <v>3.6517429024999881</v>
      </c>
      <c r="G47" s="35">
        <f t="shared" si="37"/>
        <v>3.7352435025000075</v>
      </c>
      <c r="H47" s="35">
        <f t="shared" si="37"/>
        <v>3.7739503024999843</v>
      </c>
      <c r="I47" s="38">
        <f t="shared" si="37"/>
        <v>3.8575001024999889</v>
      </c>
      <c r="J47" s="38">
        <f t="shared" si="37"/>
        <v>4.0236806399999825</v>
      </c>
      <c r="K47" s="36"/>
      <c r="L47" s="36"/>
      <c r="M47" s="37">
        <f t="shared" si="13"/>
        <v>41984</v>
      </c>
      <c r="N47" s="38">
        <f t="shared" ref="N47:AS47" si="38">IF(AND(N$37="S/A", N18&gt;0), ((1+N18/200)^2-1)*100, IF(AND(N$37="Qtrly", N18&gt;0), ((1+N18/400)^4-1)*100, ""))</f>
        <v>4.1481480899999923</v>
      </c>
      <c r="O47" s="38">
        <f t="shared" si="38"/>
        <v>4.4024150625000313</v>
      </c>
      <c r="P47" s="38">
        <f t="shared" si="38"/>
        <v>4.4790622499999877</v>
      </c>
      <c r="Q47" s="38">
        <f t="shared" si="38"/>
        <v>4.4913284100000173</v>
      </c>
      <c r="R47" s="38">
        <f t="shared" si="38"/>
        <v>4.798216409999978</v>
      </c>
      <c r="S47" s="38">
        <f t="shared" si="38"/>
        <v>5.0122810025000186</v>
      </c>
      <c r="T47" s="38">
        <f t="shared" si="38"/>
        <v>4.5056398400000086</v>
      </c>
      <c r="U47" s="38">
        <f t="shared" si="38"/>
        <v>4.6754072099999933</v>
      </c>
      <c r="V47" s="38">
        <f t="shared" si="38"/>
        <v>5.1455414024999868</v>
      </c>
      <c r="W47" s="38">
        <f t="shared" si="38"/>
        <v>5.3650925624999957</v>
      </c>
      <c r="X47" s="38">
        <f t="shared" si="38"/>
        <v>5.5314471224999995</v>
      </c>
      <c r="Y47" s="38" t="str">
        <f t="shared" si="38"/>
        <v/>
      </c>
      <c r="Z47" s="38">
        <f t="shared" si="38"/>
        <v>4.643693202500021</v>
      </c>
      <c r="AA47" s="38">
        <f t="shared" si="38"/>
        <v>5.1722036225000156</v>
      </c>
      <c r="AB47" s="38">
        <f t="shared" si="38"/>
        <v>5.3384059025000097</v>
      </c>
      <c r="AC47" s="38">
        <f t="shared" si="38"/>
        <v>5.7873960899999854</v>
      </c>
      <c r="AD47" s="38" t="str">
        <f t="shared" si="38"/>
        <v/>
      </c>
      <c r="AE47" s="38" t="str">
        <f t="shared" si="38"/>
        <v/>
      </c>
      <c r="AF47" s="38">
        <f t="shared" si="38"/>
        <v>5.4112889999999858</v>
      </c>
      <c r="AG47" s="38">
        <f t="shared" si="38"/>
        <v>5.4328508025</v>
      </c>
      <c r="AH47" s="38" t="str">
        <f t="shared" si="38"/>
        <v/>
      </c>
      <c r="AI47" s="38">
        <f t="shared" si="38"/>
        <v>4.988712960000008</v>
      </c>
      <c r="AJ47" s="38">
        <f t="shared" si="38"/>
        <v>5.2050233025000114</v>
      </c>
      <c r="AK47" s="38">
        <f t="shared" si="38"/>
        <v>5.1973304754926675</v>
      </c>
      <c r="AL47" s="38">
        <f t="shared" si="38"/>
        <v>5.2881210000000012</v>
      </c>
      <c r="AM47" s="38" t="str">
        <f t="shared" si="38"/>
        <v/>
      </c>
      <c r="AN47" s="38">
        <f t="shared" si="38"/>
        <v>4.521710455307848</v>
      </c>
      <c r="AO47" s="38">
        <f t="shared" si="38"/>
        <v>5.1246380750377796</v>
      </c>
      <c r="AP47" s="38">
        <f t="shared" si="38"/>
        <v>5.3804902500000251</v>
      </c>
      <c r="AQ47" s="38">
        <f t="shared" si="38"/>
        <v>4.2553313024999984</v>
      </c>
      <c r="AR47" s="38">
        <f t="shared" si="38"/>
        <v>4.4821287225000006</v>
      </c>
      <c r="AS47" s="38">
        <f t="shared" si="38"/>
        <v>4.6396014224999949</v>
      </c>
      <c r="AT47" s="38">
        <f t="shared" ref="AT47:BN47" si="39">IF(AND(AT$37="S/A", AT18&gt;0), ((1+AT18/200)^2-1)*100, IF(AND(AT$37="Qtrly", AT18&gt;0), ((1+AT18/400)^4-1)*100, ""))</f>
        <v>4.7040562499999883</v>
      </c>
      <c r="AU47" s="38">
        <f t="shared" si="39"/>
        <v>4.738849639999998</v>
      </c>
      <c r="AV47" s="38">
        <f t="shared" si="39"/>
        <v>5.0461006400000175</v>
      </c>
      <c r="AW47" s="38">
        <f t="shared" si="39"/>
        <v>5.4811161599999991</v>
      </c>
      <c r="AX47" s="38" t="str">
        <f t="shared" si="39"/>
        <v/>
      </c>
      <c r="AY47" s="38">
        <f t="shared" si="39"/>
        <v>4.270647690000029</v>
      </c>
      <c r="AZ47" s="38">
        <f t="shared" si="39"/>
        <v>4.2522681599999945</v>
      </c>
      <c r="BA47" s="38">
        <f t="shared" si="39"/>
        <v>4.312518222500028</v>
      </c>
      <c r="BB47" s="38">
        <f t="shared" si="39"/>
        <v>5.0184296225000091</v>
      </c>
      <c r="BC47" s="38" t="str">
        <f t="shared" si="39"/>
        <v/>
      </c>
      <c r="BD47" s="38">
        <f t="shared" si="39"/>
        <v>4.5853928899999952</v>
      </c>
      <c r="BE47" s="38" t="str">
        <f t="shared" si="39"/>
        <v/>
      </c>
      <c r="BF47" s="38">
        <f t="shared" si="39"/>
        <v>4.0109553649658736</v>
      </c>
      <c r="BG47" s="38">
        <f t="shared" si="39"/>
        <v>4.1063105624999929</v>
      </c>
      <c r="BH47" s="38">
        <f t="shared" si="39"/>
        <v>4.4177422499999786</v>
      </c>
      <c r="BI47" s="38">
        <f t="shared" si="39"/>
        <v>4.8197154224999927</v>
      </c>
      <c r="BJ47" s="38">
        <f t="shared" si="39"/>
        <v>5.1045292024999744</v>
      </c>
      <c r="BK47" s="38">
        <f t="shared" si="39"/>
        <v>4.3114968900000106</v>
      </c>
      <c r="BL47" s="38">
        <f t="shared" si="39"/>
        <v>4.6887080624999911</v>
      </c>
      <c r="BM47" s="38">
        <f t="shared" si="39"/>
        <v>5.1906640624999945</v>
      </c>
      <c r="BN47" s="38">
        <f t="shared" si="39"/>
        <v>5.4123157025000035</v>
      </c>
    </row>
    <row r="48" spans="1:66" x14ac:dyDescent="0.25">
      <c r="A48" s="34">
        <f t="shared" si="11"/>
        <v>41985</v>
      </c>
      <c r="B48" s="35" t="str">
        <f t="shared" ref="B48:J48" si="40">IF(AND(B$37="S/A", B19&gt;0), ((1+B19/200)^2-1)*100, IF(AND(B$37="Qtrly", B19&gt;0), ((1+B19/400)^4-1)*100, ""))</f>
        <v/>
      </c>
      <c r="C48" s="35" t="str">
        <f t="shared" si="40"/>
        <v/>
      </c>
      <c r="D48" s="35">
        <f t="shared" si="40"/>
        <v>3.5764175625000005</v>
      </c>
      <c r="E48" s="35">
        <f t="shared" si="40"/>
        <v>3.5906662024999925</v>
      </c>
      <c r="F48" s="35">
        <f t="shared" si="40"/>
        <v>3.6313820024999943</v>
      </c>
      <c r="G48" s="35">
        <f t="shared" si="40"/>
        <v>3.7006172224999911</v>
      </c>
      <c r="H48" s="35">
        <f t="shared" si="40"/>
        <v>3.7281140900000009</v>
      </c>
      <c r="I48" s="38">
        <f t="shared" si="40"/>
        <v>3.8218344899999757</v>
      </c>
      <c r="J48" s="38">
        <f t="shared" si="40"/>
        <v>3.9665729600000255</v>
      </c>
      <c r="K48" s="36"/>
      <c r="L48" s="36"/>
      <c r="M48" s="37">
        <f t="shared" si="13"/>
        <v>41985</v>
      </c>
      <c r="N48" s="38">
        <f t="shared" ref="N48:AS48" si="41">IF(AND(N$37="S/A", N19&gt;0), ((1+N19/200)^2-1)*100, IF(AND(N$37="Qtrly", N19&gt;0), ((1+N19/400)^4-1)*100, ""))</f>
        <v>4.1481480899999923</v>
      </c>
      <c r="O48" s="38">
        <f t="shared" si="41"/>
        <v>4.3421390399999815</v>
      </c>
      <c r="P48" s="38">
        <f t="shared" si="41"/>
        <v>4.3993497600000042</v>
      </c>
      <c r="Q48" s="38">
        <f t="shared" si="41"/>
        <v>4.2686054400000062</v>
      </c>
      <c r="R48" s="38">
        <f t="shared" si="41"/>
        <v>4.7501075624999833</v>
      </c>
      <c r="S48" s="38">
        <f t="shared" si="41"/>
        <v>4.9456824899999807</v>
      </c>
      <c r="T48" s="38">
        <f t="shared" si="41"/>
        <v>4.5087067024999872</v>
      </c>
      <c r="U48" s="38">
        <f t="shared" si="41"/>
        <v>4.6784765625000224</v>
      </c>
      <c r="V48" s="38">
        <f t="shared" si="41"/>
        <v>5.1219584100000048</v>
      </c>
      <c r="W48" s="38">
        <f t="shared" si="41"/>
        <v>5.3240375625000169</v>
      </c>
      <c r="X48" s="38">
        <f t="shared" si="41"/>
        <v>5.4646841600000107</v>
      </c>
      <c r="Y48" s="38" t="str">
        <f t="shared" si="41"/>
        <v/>
      </c>
      <c r="Z48" s="38">
        <f t="shared" si="41"/>
        <v>4.6232351025000229</v>
      </c>
      <c r="AA48" s="38">
        <f t="shared" si="41"/>
        <v>5.1424652100000134</v>
      </c>
      <c r="AB48" s="38">
        <f t="shared" si="41"/>
        <v>5.31993250249998</v>
      </c>
      <c r="AC48" s="38">
        <f t="shared" si="41"/>
        <v>5.7287780025000234</v>
      </c>
      <c r="AD48" s="38" t="str">
        <f t="shared" si="41"/>
        <v/>
      </c>
      <c r="AE48" s="38" t="str">
        <f t="shared" si="41"/>
        <v/>
      </c>
      <c r="AF48" s="38">
        <f t="shared" si="41"/>
        <v>5.4605763599999912</v>
      </c>
      <c r="AG48" s="38">
        <f t="shared" si="41"/>
        <v>5.3671455225000164</v>
      </c>
      <c r="AH48" s="38" t="str">
        <f t="shared" si="41"/>
        <v/>
      </c>
      <c r="AI48" s="38">
        <f t="shared" si="41"/>
        <v>4.9467069224999882</v>
      </c>
      <c r="AJ48" s="38">
        <f t="shared" si="41"/>
        <v>5.1660505024999859</v>
      </c>
      <c r="AK48" s="38">
        <f t="shared" si="41"/>
        <v>5.1609795644651735</v>
      </c>
      <c r="AL48" s="38">
        <f t="shared" si="41"/>
        <v>5.2686260025000209</v>
      </c>
      <c r="AM48" s="38" t="str">
        <f t="shared" si="41"/>
        <v/>
      </c>
      <c r="AN48" s="38">
        <f t="shared" si="41"/>
        <v>4.5124072438099905</v>
      </c>
      <c r="AO48" s="38">
        <f t="shared" si="41"/>
        <v>5.0841543688022517</v>
      </c>
      <c r="AP48" s="38">
        <f t="shared" si="41"/>
        <v>5.3332742399999855</v>
      </c>
      <c r="AQ48" s="38">
        <f t="shared" si="41"/>
        <v>4.2144931025000165</v>
      </c>
      <c r="AR48" s="38">
        <f t="shared" si="41"/>
        <v>4.455554122500005</v>
      </c>
      <c r="AS48" s="38">
        <f t="shared" si="41"/>
        <v>4.6170980625000135</v>
      </c>
      <c r="AT48" s="38">
        <f t="shared" ref="AT48:BN48" si="42">IF(AND(AT$37="S/A", AT19&gt;0), ((1+AT19/200)^2-1)*100, IF(AND(AT$37="Qtrly", AT19&gt;0), ((1+AT19/400)^4-1)*100, ""))</f>
        <v>4.6702917224999974</v>
      </c>
      <c r="AU48" s="38">
        <f t="shared" si="42"/>
        <v>4.7398730625000107</v>
      </c>
      <c r="AV48" s="38">
        <f t="shared" si="42"/>
        <v>4.9866636899999817</v>
      </c>
      <c r="AW48" s="38">
        <f t="shared" si="42"/>
        <v>5.4174492899999871</v>
      </c>
      <c r="AX48" s="38" t="str">
        <f t="shared" si="42"/>
        <v/>
      </c>
      <c r="AY48" s="38">
        <f t="shared" si="42"/>
        <v>4.2665632099999851</v>
      </c>
      <c r="AZ48" s="38">
        <f t="shared" si="42"/>
        <v>4.2369531224999868</v>
      </c>
      <c r="BA48" s="38">
        <f t="shared" si="42"/>
        <v>4.3074116099999893</v>
      </c>
      <c r="BB48" s="38">
        <f t="shared" si="42"/>
        <v>4.9538780900000079</v>
      </c>
      <c r="BC48" s="38" t="str">
        <f t="shared" si="42"/>
        <v/>
      </c>
      <c r="BD48" s="38">
        <f t="shared" si="42"/>
        <v>4.5813022500000189</v>
      </c>
      <c r="BE48" s="38" t="str">
        <f t="shared" si="42"/>
        <v/>
      </c>
      <c r="BF48" s="38">
        <f t="shared" si="42"/>
        <v>3.972853049457914</v>
      </c>
      <c r="BG48" s="38">
        <f t="shared" si="42"/>
        <v>4.094067022499992</v>
      </c>
      <c r="BH48" s="38">
        <f t="shared" si="42"/>
        <v>4.3758506024999866</v>
      </c>
      <c r="BI48" s="38">
        <f t="shared" si="42"/>
        <v>4.798216409999978</v>
      </c>
      <c r="BJ48" s="38">
        <f t="shared" si="42"/>
        <v>5.0532752025000072</v>
      </c>
      <c r="BK48" s="38">
        <f t="shared" si="42"/>
        <v>4.285965202499975</v>
      </c>
      <c r="BL48" s="38">
        <f t="shared" si="42"/>
        <v>4.6488080400000076</v>
      </c>
      <c r="BM48" s="38">
        <f t="shared" si="42"/>
        <v>5.1311862225000171</v>
      </c>
      <c r="BN48" s="38">
        <f t="shared" si="42"/>
        <v>5.351748810000001</v>
      </c>
    </row>
    <row r="49" spans="1:66" x14ac:dyDescent="0.25">
      <c r="A49" s="34">
        <f t="shared" si="11"/>
        <v>41988</v>
      </c>
      <c r="B49" s="35" t="str">
        <f t="shared" ref="B49:J49" si="43">IF(AND(B$37="S/A", B20&gt;0), ((1+B20/200)^2-1)*100, IF(AND(B$37="Qtrly", B20&gt;0), ((1+B20/400)^4-1)*100, ""))</f>
        <v/>
      </c>
      <c r="C49" s="35" t="str">
        <f t="shared" si="43"/>
        <v/>
      </c>
      <c r="D49" s="35">
        <f t="shared" si="43"/>
        <v>3.5815062499999772</v>
      </c>
      <c r="E49" s="35">
        <f t="shared" si="43"/>
        <v>3.5845595225000082</v>
      </c>
      <c r="F49" s="35">
        <f t="shared" si="43"/>
        <v>3.5937196100000124</v>
      </c>
      <c r="G49" s="35">
        <f t="shared" si="43"/>
        <v>3.6710876099999901</v>
      </c>
      <c r="H49" s="35">
        <f t="shared" si="43"/>
        <v>3.7199664899999929</v>
      </c>
      <c r="I49" s="38">
        <f t="shared" si="43"/>
        <v>3.7963628024999974</v>
      </c>
      <c r="J49" s="38">
        <f t="shared" si="43"/>
        <v>3.9421030400000001</v>
      </c>
      <c r="K49" s="36"/>
      <c r="L49" s="36"/>
      <c r="M49" s="37">
        <f t="shared" si="13"/>
        <v>41988</v>
      </c>
      <c r="N49" s="38">
        <f t="shared" ref="N49:AS49" si="44">IF(AND(N$37="S/A", N20&gt;0), ((1+N20/200)^2-1)*100, IF(AND(N$37="Qtrly", N20&gt;0), ((1+N20/400)^4-1)*100, ""))</f>
        <v>4.1389635225000276</v>
      </c>
      <c r="O49" s="38">
        <f t="shared" si="44"/>
        <v>4.4054804099999956</v>
      </c>
      <c r="P49" s="38">
        <f t="shared" si="44"/>
        <v>4.4575982025000238</v>
      </c>
      <c r="Q49" s="38">
        <f t="shared" si="44"/>
        <v>4.4422680900000122</v>
      </c>
      <c r="R49" s="38">
        <f t="shared" si="44"/>
        <v>4.7429433599999848</v>
      </c>
      <c r="S49" s="38">
        <f t="shared" si="44"/>
        <v>4.9497802500000132</v>
      </c>
      <c r="T49" s="38">
        <f t="shared" si="44"/>
        <v>4.4933728399999762</v>
      </c>
      <c r="U49" s="38">
        <f t="shared" si="44"/>
        <v>4.64573912249997</v>
      </c>
      <c r="V49" s="38">
        <f t="shared" si="44"/>
        <v>5.092227102499991</v>
      </c>
      <c r="W49" s="38">
        <f t="shared" si="44"/>
        <v>5.3065916099999777</v>
      </c>
      <c r="X49" s="38">
        <f t="shared" si="44"/>
        <v>5.4636572025000163</v>
      </c>
      <c r="Y49" s="38" t="str">
        <f t="shared" si="44"/>
        <v/>
      </c>
      <c r="Z49" s="38">
        <f t="shared" si="44"/>
        <v>4.6140296099999922</v>
      </c>
      <c r="AA49" s="38">
        <f t="shared" si="44"/>
        <v>5.1199078400000042</v>
      </c>
      <c r="AB49" s="38">
        <f t="shared" si="44"/>
        <v>5.2788863024999966</v>
      </c>
      <c r="AC49" s="38">
        <f t="shared" si="44"/>
        <v>5.7164394224999748</v>
      </c>
      <c r="AD49" s="38" t="str">
        <f t="shared" si="44"/>
        <v/>
      </c>
      <c r="AE49" s="38" t="str">
        <f t="shared" si="44"/>
        <v/>
      </c>
      <c r="AF49" s="38">
        <f t="shared" si="44"/>
        <v>5.3548280624999833</v>
      </c>
      <c r="AG49" s="38">
        <f t="shared" si="44"/>
        <v>5.3702249999999951</v>
      </c>
      <c r="AH49" s="38" t="str">
        <f t="shared" si="44"/>
        <v/>
      </c>
      <c r="AI49" s="38">
        <f t="shared" si="44"/>
        <v>4.9467069224999882</v>
      </c>
      <c r="AJ49" s="38">
        <f t="shared" si="44"/>
        <v>5.1578466225000064</v>
      </c>
      <c r="AK49" s="38">
        <f t="shared" si="44"/>
        <v>5.1464418381934163</v>
      </c>
      <c r="AL49" s="38">
        <f t="shared" si="44"/>
        <v>5.2296414224999754</v>
      </c>
      <c r="AM49" s="38" t="str">
        <f t="shared" si="44"/>
        <v/>
      </c>
      <c r="AN49" s="38">
        <f t="shared" si="44"/>
        <v>4.5175756179669069</v>
      </c>
      <c r="AO49" s="38">
        <f t="shared" si="44"/>
        <v>5.0685868264392475</v>
      </c>
      <c r="AP49" s="38">
        <f t="shared" si="44"/>
        <v>5.3271164099999879</v>
      </c>
      <c r="AQ49" s="38">
        <f t="shared" si="44"/>
        <v>4.2155139600000169</v>
      </c>
      <c r="AR49" s="38">
        <f t="shared" si="44"/>
        <v>4.4310267224999755</v>
      </c>
      <c r="AS49" s="38">
        <f t="shared" si="44"/>
        <v>4.5853928899999952</v>
      </c>
      <c r="AT49" s="38">
        <f t="shared" ref="AT49:BN49" si="45">IF(AND(AT$37="S/A", AT20&gt;0), ((1+AT20/200)^2-1)*100, IF(AND(AT$37="Qtrly", AT20&gt;0), ((1+AT20/400)^4-1)*100, ""))</f>
        <v>4.6477850624999872</v>
      </c>
      <c r="AU49" s="38">
        <f t="shared" si="45"/>
        <v>4.6825691025000005</v>
      </c>
      <c r="AV49" s="38">
        <f t="shared" si="45"/>
        <v>4.9743684899999918</v>
      </c>
      <c r="AW49" s="38">
        <f t="shared" si="45"/>
        <v>5.4082089225000241</v>
      </c>
      <c r="AX49" s="38" t="str">
        <f t="shared" si="45"/>
        <v/>
      </c>
      <c r="AY49" s="38">
        <f t="shared" si="45"/>
        <v>4.2655421024999862</v>
      </c>
      <c r="AZ49" s="38">
        <f t="shared" si="45"/>
        <v>4.2400160399999942</v>
      </c>
      <c r="BA49" s="38">
        <f t="shared" si="45"/>
        <v>4.3002625624999791</v>
      </c>
      <c r="BB49" s="38">
        <f t="shared" si="45"/>
        <v>4.9508047024999779</v>
      </c>
      <c r="BC49" s="38" t="str">
        <f t="shared" si="45"/>
        <v/>
      </c>
      <c r="BD49" s="38">
        <f t="shared" si="45"/>
        <v>4.5465350400000215</v>
      </c>
      <c r="BE49" s="38" t="str">
        <f t="shared" si="45"/>
        <v/>
      </c>
      <c r="BF49" s="38">
        <f t="shared" si="45"/>
        <v>4.0058057915385747</v>
      </c>
      <c r="BG49" s="38">
        <f t="shared" si="45"/>
        <v>4.0950872900000101</v>
      </c>
      <c r="BH49" s="38">
        <f t="shared" si="45"/>
        <v>4.3738073225000118</v>
      </c>
      <c r="BI49" s="38">
        <f t="shared" si="45"/>
        <v>4.7613660900000188</v>
      </c>
      <c r="BJ49" s="38">
        <f t="shared" si="45"/>
        <v>5.0368765625000034</v>
      </c>
      <c r="BK49" s="38">
        <f t="shared" si="45"/>
        <v>4.3002625624999791</v>
      </c>
      <c r="BL49" s="38">
        <f t="shared" si="45"/>
        <v>4.64573912249997</v>
      </c>
      <c r="BM49" s="38">
        <f t="shared" si="45"/>
        <v>5.134262249999999</v>
      </c>
      <c r="BN49" s="38">
        <f t="shared" si="45"/>
        <v>5.3466168225000166</v>
      </c>
    </row>
    <row r="50" spans="1:66" x14ac:dyDescent="0.25">
      <c r="A50" s="34">
        <f t="shared" si="11"/>
        <v>41989</v>
      </c>
      <c r="B50" s="35" t="str">
        <f t="shared" ref="B50:J50" si="46">IF(AND(B$37="S/A", B21&gt;0), ((1+B21/200)^2-1)*100, IF(AND(B$37="Qtrly", B21&gt;0), ((1+B21/400)^4-1)*100, ""))</f>
        <v/>
      </c>
      <c r="C50" s="35" t="str">
        <f t="shared" si="46"/>
        <v/>
      </c>
      <c r="D50" s="35">
        <f t="shared" si="46"/>
        <v>3.5743821224999861</v>
      </c>
      <c r="E50" s="35">
        <f t="shared" si="46"/>
        <v>3.5937196100000124</v>
      </c>
      <c r="F50" s="35">
        <f t="shared" si="46"/>
        <v>3.6028801024999835</v>
      </c>
      <c r="G50" s="35">
        <f t="shared" si="46"/>
        <v>3.674142202499997</v>
      </c>
      <c r="H50" s="35">
        <f t="shared" si="46"/>
        <v>3.7026539025000194</v>
      </c>
      <c r="I50" s="38">
        <f t="shared" si="46"/>
        <v>3.7902500625000002</v>
      </c>
      <c r="J50" s="38">
        <f t="shared" si="46"/>
        <v>3.9359860100000033</v>
      </c>
      <c r="K50" s="36"/>
      <c r="L50" s="36"/>
      <c r="M50" s="37">
        <f t="shared" si="13"/>
        <v>41989</v>
      </c>
      <c r="N50" s="38">
        <f t="shared" ref="N50:AS50" si="47">IF(AND(N$37="S/A", N21&gt;0), ((1+N21/200)^2-1)*100, IF(AND(N$37="Qtrly", N21&gt;0), ((1+N21/400)^4-1)*100, ""))</f>
        <v>4.132840702500018</v>
      </c>
      <c r="O50" s="38">
        <f t="shared" si="47"/>
        <v>4.3778939024999852</v>
      </c>
      <c r="P50" s="38">
        <f t="shared" si="47"/>
        <v>4.4116112399999796</v>
      </c>
      <c r="Q50" s="38">
        <f t="shared" si="47"/>
        <v>4.4136548900000072</v>
      </c>
      <c r="R50" s="38">
        <f t="shared" si="47"/>
        <v>4.7040562499999883</v>
      </c>
      <c r="S50" s="38">
        <f t="shared" si="47"/>
        <v>4.9139275625000201</v>
      </c>
      <c r="T50" s="38">
        <f t="shared" si="47"/>
        <v>4.4841730625000187</v>
      </c>
      <c r="U50" s="38">
        <f t="shared" si="47"/>
        <v>4.6263036899999888</v>
      </c>
      <c r="V50" s="38">
        <f t="shared" si="47"/>
        <v>5.0696751224999836</v>
      </c>
      <c r="W50" s="38">
        <f t="shared" si="47"/>
        <v>5.2737560900000036</v>
      </c>
      <c r="X50" s="38">
        <f t="shared" si="47"/>
        <v>5.4379848899999805</v>
      </c>
      <c r="Y50" s="38" t="str">
        <f t="shared" si="47"/>
        <v/>
      </c>
      <c r="Z50" s="38">
        <f t="shared" si="47"/>
        <v>4.593574410000012</v>
      </c>
      <c r="AA50" s="38">
        <f t="shared" si="47"/>
        <v>5.0891516900000155</v>
      </c>
      <c r="AB50" s="38">
        <f t="shared" si="47"/>
        <v>5.248106902500016</v>
      </c>
      <c r="AC50" s="38">
        <f t="shared" si="47"/>
        <v>5.6783999999999946</v>
      </c>
      <c r="AD50" s="38" t="str">
        <f t="shared" si="47"/>
        <v/>
      </c>
      <c r="AE50" s="38" t="str">
        <f t="shared" si="47"/>
        <v/>
      </c>
      <c r="AF50" s="38">
        <f t="shared" si="47"/>
        <v>5.3250638400000216</v>
      </c>
      <c r="AG50" s="38">
        <f t="shared" si="47"/>
        <v>5.3332742399999855</v>
      </c>
      <c r="AH50" s="38" t="str">
        <f t="shared" si="47"/>
        <v/>
      </c>
      <c r="AI50" s="38">
        <f t="shared" si="47"/>
        <v>4.9200733024999943</v>
      </c>
      <c r="AJ50" s="38">
        <f t="shared" si="47"/>
        <v>5.129135562500009</v>
      </c>
      <c r="AK50" s="38">
        <f t="shared" si="47"/>
        <v>5.1173709076010043</v>
      </c>
      <c r="AL50" s="38">
        <f t="shared" si="47"/>
        <v>5.2111775625000023</v>
      </c>
      <c r="AM50" s="38" t="str">
        <f t="shared" si="47"/>
        <v/>
      </c>
      <c r="AN50" s="38">
        <f t="shared" si="47"/>
        <v>4.5165419278005325</v>
      </c>
      <c r="AO50" s="38">
        <f t="shared" si="47"/>
        <v>5.0467951730614358</v>
      </c>
      <c r="AP50" s="38">
        <f t="shared" si="47"/>
        <v>5.2994084024999832</v>
      </c>
      <c r="AQ50" s="38">
        <f t="shared" si="47"/>
        <v>4.1899940224999987</v>
      </c>
      <c r="AR50" s="38">
        <f t="shared" si="47"/>
        <v>4.4034368399999746</v>
      </c>
      <c r="AS50" s="38">
        <f t="shared" si="47"/>
        <v>4.5444900899999974</v>
      </c>
      <c r="AT50" s="38">
        <f t="shared" ref="AT50:BN50" si="48">IF(AND(AT$37="S/A", AT21&gt;0), ((1+AT21/200)^2-1)*100, IF(AND(AT$37="Qtrly", AT21&gt;0), ((1+AT21/400)^4-1)*100, ""))</f>
        <v>4.6150524224999989</v>
      </c>
      <c r="AU50" s="38">
        <f t="shared" si="48"/>
        <v>4.6477850624999872</v>
      </c>
      <c r="AV50" s="38">
        <f t="shared" si="48"/>
        <v>4.93748720999998</v>
      </c>
      <c r="AW50" s="38">
        <f t="shared" si="48"/>
        <v>5.3548280624999833</v>
      </c>
      <c r="AX50" s="38" t="str">
        <f t="shared" si="48"/>
        <v/>
      </c>
      <c r="AY50" s="38">
        <f t="shared" si="48"/>
        <v>4.2777957225000218</v>
      </c>
      <c r="AZ50" s="38">
        <f t="shared" si="48"/>
        <v>4.2257228099999988</v>
      </c>
      <c r="BA50" s="38">
        <f t="shared" si="48"/>
        <v>4.290050062500006</v>
      </c>
      <c r="BB50" s="38">
        <f t="shared" si="48"/>
        <v>4.9190489999999976</v>
      </c>
      <c r="BC50" s="38" t="str">
        <f t="shared" si="48"/>
        <v/>
      </c>
      <c r="BD50" s="38">
        <f t="shared" si="48"/>
        <v>4.5168852225</v>
      </c>
      <c r="BE50" s="38" t="str">
        <f t="shared" si="48"/>
        <v/>
      </c>
      <c r="BF50" s="38">
        <f t="shared" si="48"/>
        <v>4.0109553649658736</v>
      </c>
      <c r="BG50" s="38">
        <f t="shared" si="48"/>
        <v>4.0848848399999804</v>
      </c>
      <c r="BH50" s="38">
        <f t="shared" si="48"/>
        <v>4.347246502500024</v>
      </c>
      <c r="BI50" s="38">
        <f t="shared" si="48"/>
        <v>4.7306624399999997</v>
      </c>
      <c r="BJ50" s="38">
        <f t="shared" si="48"/>
        <v>5.0020337024999861</v>
      </c>
      <c r="BK50" s="38">
        <f t="shared" si="48"/>
        <v>4.3002625624999791</v>
      </c>
      <c r="BL50" s="38">
        <f t="shared" si="48"/>
        <v>4.6191437224999854</v>
      </c>
      <c r="BM50" s="38">
        <f t="shared" si="48"/>
        <v>5.1035039999999698</v>
      </c>
      <c r="BN50" s="38">
        <f t="shared" si="48"/>
        <v>5.3127488399999923</v>
      </c>
    </row>
    <row r="51" spans="1:66" x14ac:dyDescent="0.25">
      <c r="A51" s="34">
        <f t="shared" si="11"/>
        <v>41990</v>
      </c>
      <c r="B51" s="35" t="str">
        <f t="shared" ref="B51:J51" si="49">IF(AND(B$37="S/A", B22&gt;0), ((1+B22/200)^2-1)*100, IF(AND(B$37="Qtrly", B22&gt;0), ((1+B22/400)^4-1)*100, ""))</f>
        <v/>
      </c>
      <c r="C51" s="35" t="str">
        <f t="shared" si="49"/>
        <v/>
      </c>
      <c r="D51" s="35">
        <f t="shared" si="49"/>
        <v>3.58048850249999</v>
      </c>
      <c r="E51" s="35">
        <f t="shared" si="49"/>
        <v>3.5896484100000015</v>
      </c>
      <c r="F51" s="35">
        <f t="shared" si="49"/>
        <v>3.5927018025000201</v>
      </c>
      <c r="G51" s="35">
        <f t="shared" si="49"/>
        <v>3.6568334399999847</v>
      </c>
      <c r="H51" s="35">
        <f t="shared" si="49"/>
        <v>3.7036722500000119</v>
      </c>
      <c r="I51" s="38">
        <f t="shared" si="49"/>
        <v>3.7607076899999869</v>
      </c>
      <c r="J51" s="38">
        <f t="shared" si="49"/>
        <v>3.8789024099999958</v>
      </c>
      <c r="K51" s="36"/>
      <c r="L51" s="36"/>
      <c r="M51" s="37">
        <f t="shared" si="13"/>
        <v>41990</v>
      </c>
      <c r="N51" s="38">
        <f t="shared" ref="N51:AS51" si="50">IF(AND(N$37="S/A", N22&gt;0), ((1+N22/200)^2-1)*100, IF(AND(N$37="Qtrly", N22&gt;0), ((1+N22/400)^4-1)*100, ""))</f>
        <v>4.1532508025000192</v>
      </c>
      <c r="O51" s="38">
        <f t="shared" si="50"/>
        <v>4.398328002499996</v>
      </c>
      <c r="P51" s="38">
        <f t="shared" si="50"/>
        <v>4.455554122500005</v>
      </c>
      <c r="Q51" s="38">
        <f t="shared" si="50"/>
        <v>4.4422680900000122</v>
      </c>
      <c r="R51" s="38">
        <f t="shared" si="50"/>
        <v>4.71121912250001</v>
      </c>
      <c r="S51" s="38">
        <f t="shared" si="50"/>
        <v>4.9159761224999876</v>
      </c>
      <c r="T51" s="38">
        <f t="shared" si="50"/>
        <v>4.5046175625000018</v>
      </c>
      <c r="U51" s="38">
        <f t="shared" si="50"/>
        <v>4.6477850624999872</v>
      </c>
      <c r="V51" s="38">
        <f t="shared" si="50"/>
        <v>5.0614750025000266</v>
      </c>
      <c r="W51" s="38">
        <f t="shared" si="50"/>
        <v>5.2809384224999922</v>
      </c>
      <c r="X51" s="38">
        <f t="shared" si="50"/>
        <v>5.4164225624999673</v>
      </c>
      <c r="Y51" s="38" t="str">
        <f t="shared" si="50"/>
        <v/>
      </c>
      <c r="Z51" s="38">
        <f t="shared" si="50"/>
        <v>4.6201665599999941</v>
      </c>
      <c r="AA51" s="38">
        <f t="shared" si="50"/>
        <v>5.09940324</v>
      </c>
      <c r="AB51" s="38">
        <f t="shared" si="50"/>
        <v>5.2532364900000017</v>
      </c>
      <c r="AC51" s="38">
        <f t="shared" si="50"/>
        <v>5.6753160224999766</v>
      </c>
      <c r="AD51" s="38" t="str">
        <f t="shared" si="50"/>
        <v/>
      </c>
      <c r="AE51" s="38" t="str">
        <f t="shared" si="50"/>
        <v/>
      </c>
      <c r="AF51" s="38">
        <f t="shared" si="50"/>
        <v>5.3291690000000003</v>
      </c>
      <c r="AG51" s="38">
        <f t="shared" si="50"/>
        <v>5.3363532224999899</v>
      </c>
      <c r="AH51" s="38" t="str">
        <f t="shared" si="50"/>
        <v/>
      </c>
      <c r="AI51" s="38">
        <f t="shared" si="50"/>
        <v>4.9354384400000173</v>
      </c>
      <c r="AJ51" s="38">
        <f t="shared" si="50"/>
        <v>5.1445160000000101</v>
      </c>
      <c r="AK51" s="38">
        <f t="shared" si="50"/>
        <v>5.1246380750377796</v>
      </c>
      <c r="AL51" s="38">
        <f t="shared" si="50"/>
        <v>5.1957922499999976</v>
      </c>
      <c r="AM51" s="38" t="str">
        <f t="shared" si="50"/>
        <v/>
      </c>
      <c r="AN51" s="38">
        <f t="shared" si="50"/>
        <v>4.5310142878886461</v>
      </c>
      <c r="AO51" s="38">
        <f t="shared" si="50"/>
        <v>5.0717001965287389</v>
      </c>
      <c r="AP51" s="38">
        <f t="shared" si="50"/>
        <v>5.3096702025000164</v>
      </c>
      <c r="AQ51" s="38">
        <f t="shared" si="50"/>
        <v>4.2216392100000055</v>
      </c>
      <c r="AR51" s="38">
        <f t="shared" si="50"/>
        <v>4.4146767224999994</v>
      </c>
      <c r="AS51" s="38">
        <f t="shared" si="50"/>
        <v>4.5669856399999986</v>
      </c>
      <c r="AT51" s="38">
        <f t="shared" ref="AT51:BN51" si="51">IF(AND(AT$37="S/A", AT22&gt;0), ((1+AT22/200)^2-1)*100, IF(AND(AT$37="Qtrly", AT22&gt;0), ((1+AT22/400)^4-1)*100, ""))</f>
        <v>4.6242579600000111</v>
      </c>
      <c r="AU51" s="38">
        <f t="shared" si="51"/>
        <v>4.6539230024999823</v>
      </c>
      <c r="AV51" s="38">
        <f t="shared" si="51"/>
        <v>4.9333896899999896</v>
      </c>
      <c r="AW51" s="38">
        <f t="shared" si="51"/>
        <v>5.347643209999986</v>
      </c>
      <c r="AX51" s="38" t="str">
        <f t="shared" si="51"/>
        <v/>
      </c>
      <c r="AY51" s="38">
        <f t="shared" si="51"/>
        <v>4.3309030625000133</v>
      </c>
      <c r="AZ51" s="38">
        <f t="shared" si="51"/>
        <v>4.2686054400000062</v>
      </c>
      <c r="BA51" s="38">
        <f t="shared" si="51"/>
        <v>4.3053690000000255</v>
      </c>
      <c r="BB51" s="38">
        <f t="shared" si="51"/>
        <v>4.9262192225000057</v>
      </c>
      <c r="BC51" s="38" t="str">
        <f t="shared" si="51"/>
        <v/>
      </c>
      <c r="BD51" s="38">
        <f t="shared" si="51"/>
        <v>4.5475575225000231</v>
      </c>
      <c r="BE51" s="38" t="str">
        <f t="shared" si="51"/>
        <v/>
      </c>
      <c r="BF51" s="38">
        <f t="shared" si="51"/>
        <v>4.109864262362084</v>
      </c>
      <c r="BG51" s="38">
        <f t="shared" si="51"/>
        <v>4.1001887024999961</v>
      </c>
      <c r="BH51" s="38">
        <f t="shared" si="51"/>
        <v>4.3686992099999822</v>
      </c>
      <c r="BI51" s="38">
        <f t="shared" si="51"/>
        <v>4.7357794024999844</v>
      </c>
      <c r="BJ51" s="38">
        <f t="shared" si="51"/>
        <v>5.0030584099999942</v>
      </c>
      <c r="BK51" s="38">
        <f t="shared" si="51"/>
        <v>4.3676776025000308</v>
      </c>
      <c r="BL51" s="38">
        <f t="shared" si="51"/>
        <v>4.6488080400000076</v>
      </c>
      <c r="BM51" s="38">
        <f t="shared" si="51"/>
        <v>5.1076048400000129</v>
      </c>
      <c r="BN51" s="38">
        <f t="shared" si="51"/>
        <v>5.3117226225000147</v>
      </c>
    </row>
    <row r="52" spans="1:66" x14ac:dyDescent="0.25">
      <c r="A52" s="34">
        <f t="shared" si="11"/>
        <v>41991</v>
      </c>
      <c r="B52" s="35" t="str">
        <f t="shared" ref="B52:J52" si="52">IF(AND(B$37="S/A", B23&gt;0), ((1+B23/200)^2-1)*100, IF(AND(B$37="Qtrly", B23&gt;0), ((1+B23/400)^4-1)*100, ""))</f>
        <v/>
      </c>
      <c r="C52" s="35" t="str">
        <f t="shared" si="52"/>
        <v/>
      </c>
      <c r="D52" s="35">
        <f t="shared" si="52"/>
        <v>3.5784530225000166</v>
      </c>
      <c r="E52" s="35">
        <f t="shared" si="52"/>
        <v>3.6120410000000103</v>
      </c>
      <c r="F52" s="35">
        <f t="shared" si="52"/>
        <v>3.6364720399999939</v>
      </c>
      <c r="G52" s="35">
        <f t="shared" si="52"/>
        <v>3.6812697600000055</v>
      </c>
      <c r="H52" s="35">
        <f t="shared" si="52"/>
        <v>3.705708959999976</v>
      </c>
      <c r="I52" s="38">
        <f t="shared" si="52"/>
        <v>3.7861750025000251</v>
      </c>
      <c r="J52" s="38">
        <f t="shared" si="52"/>
        <v>3.9115196900000315</v>
      </c>
      <c r="K52" s="36"/>
      <c r="L52" s="36"/>
      <c r="M52" s="37">
        <f t="shared" si="13"/>
        <v>41991</v>
      </c>
      <c r="N52" s="38">
        <f t="shared" ref="N52:AS52" si="53">IF(AND(N$37="S/A", N23&gt;0), ((1+N23/200)^2-1)*100, IF(AND(N$37="Qtrly", N23&gt;0), ((1+N23/400)^4-1)*100, ""))</f>
        <v>4.1440660100000137</v>
      </c>
      <c r="O52" s="38">
        <f t="shared" si="53"/>
        <v>4.3809588900000085</v>
      </c>
      <c r="P52" s="38">
        <f t="shared" si="53"/>
        <v>4.3360102499999886</v>
      </c>
      <c r="Q52" s="38">
        <f t="shared" si="53"/>
        <v>4.4453340224999804</v>
      </c>
      <c r="R52" s="38">
        <f t="shared" si="53"/>
        <v>4.7265689600000105</v>
      </c>
      <c r="S52" s="38">
        <f t="shared" si="53"/>
        <v>4.9303166024999845</v>
      </c>
      <c r="T52" s="38">
        <f t="shared" si="53"/>
        <v>4.5005285024999786</v>
      </c>
      <c r="U52" s="38">
        <f t="shared" si="53"/>
        <v>4.6590380900000117</v>
      </c>
      <c r="V52" s="38">
        <f t="shared" si="53"/>
        <v>5.0819759025000133</v>
      </c>
      <c r="W52" s="38">
        <f t="shared" si="53"/>
        <v>5.2953038225000082</v>
      </c>
      <c r="X52" s="38">
        <f t="shared" si="53"/>
        <v>5.4297704100000121</v>
      </c>
      <c r="Y52" s="38" t="str">
        <f t="shared" si="53"/>
        <v/>
      </c>
      <c r="Z52" s="38">
        <f t="shared" si="53"/>
        <v>4.6150524224999989</v>
      </c>
      <c r="AA52" s="38">
        <f t="shared" si="53"/>
        <v>5.117857289999983</v>
      </c>
      <c r="AB52" s="38">
        <f t="shared" si="53"/>
        <v>5.2675999999999945</v>
      </c>
      <c r="AC52" s="38">
        <f t="shared" si="53"/>
        <v>5.6876522025000265</v>
      </c>
      <c r="AD52" s="38" t="str">
        <f t="shared" si="53"/>
        <v/>
      </c>
      <c r="AE52" s="38" t="str">
        <f t="shared" si="53"/>
        <v/>
      </c>
      <c r="AF52" s="38">
        <f t="shared" si="53"/>
        <v>5.3435376899999998</v>
      </c>
      <c r="AG52" s="38">
        <f t="shared" si="53"/>
        <v>5.3507224025000077</v>
      </c>
      <c r="AH52" s="38" t="str">
        <f t="shared" si="53"/>
        <v/>
      </c>
      <c r="AI52" s="38">
        <f t="shared" si="53"/>
        <v>4.9600249999999901</v>
      </c>
      <c r="AJ52" s="38">
        <f t="shared" si="53"/>
        <v>5.1598975624999932</v>
      </c>
      <c r="AK52" s="38">
        <f t="shared" si="53"/>
        <v>5.1402118455171841</v>
      </c>
      <c r="AL52" s="38">
        <f t="shared" si="53"/>
        <v>5.2163062499999802</v>
      </c>
      <c r="AM52" s="38" t="str">
        <f t="shared" si="53"/>
        <v/>
      </c>
      <c r="AN52" s="38">
        <f t="shared" si="53"/>
        <v>4.5227441838122884</v>
      </c>
      <c r="AO52" s="38">
        <f t="shared" si="53"/>
        <v>5.0945336914062445</v>
      </c>
      <c r="AP52" s="38">
        <f t="shared" si="53"/>
        <v>5.3230112900000126</v>
      </c>
      <c r="AQ52" s="38">
        <f t="shared" si="53"/>
        <v>4.2298064899999765</v>
      </c>
      <c r="AR52" s="38">
        <f t="shared" si="53"/>
        <v>4.4279610000000025</v>
      </c>
      <c r="AS52" s="38">
        <f t="shared" si="53"/>
        <v>4.5864155624999903</v>
      </c>
      <c r="AT52" s="38">
        <f t="shared" ref="AT52:BN52" si="54">IF(AND(AT$37="S/A", AT23&gt;0), ((1+AT23/200)^2-1)*100, IF(AND(AT$37="Qtrly", AT23&gt;0), ((1+AT23/400)^4-1)*100, ""))</f>
        <v>4.6365326400000129</v>
      </c>
      <c r="AU52" s="38">
        <f t="shared" si="54"/>
        <v>4.6672224899999781</v>
      </c>
      <c r="AV52" s="38">
        <f t="shared" si="54"/>
        <v>4.9467069224999882</v>
      </c>
      <c r="AW52" s="38">
        <f t="shared" si="54"/>
        <v>5.3599602500000065</v>
      </c>
      <c r="AX52" s="38" t="str">
        <f t="shared" si="54"/>
        <v/>
      </c>
      <c r="AY52" s="38">
        <f t="shared" si="54"/>
        <v>4.2675843225000065</v>
      </c>
      <c r="AZ52" s="38">
        <f t="shared" si="54"/>
        <v>4.2481840400000026</v>
      </c>
      <c r="BA52" s="38">
        <f t="shared" si="54"/>
        <v>4.3063903024999739</v>
      </c>
      <c r="BB52" s="38">
        <f t="shared" si="54"/>
        <v>4.9436336400000114</v>
      </c>
      <c r="BC52" s="38" t="str">
        <f t="shared" si="54"/>
        <v/>
      </c>
      <c r="BD52" s="38">
        <f t="shared" si="54"/>
        <v>4.5567600899999894</v>
      </c>
      <c r="BE52" s="38" t="str">
        <f t="shared" si="54"/>
        <v/>
      </c>
      <c r="BF52" s="38">
        <f t="shared" si="54"/>
        <v>3.9996265558339905</v>
      </c>
      <c r="BG52" s="38">
        <f t="shared" si="54"/>
        <v>4.1001887024999961</v>
      </c>
      <c r="BH52" s="38">
        <f t="shared" si="54"/>
        <v>4.3830022399999891</v>
      </c>
      <c r="BI52" s="38">
        <f t="shared" si="54"/>
        <v>4.7490840900000109</v>
      </c>
      <c r="BJ52" s="38">
        <f t="shared" si="54"/>
        <v>5.0153552899999898</v>
      </c>
      <c r="BK52" s="38">
        <f t="shared" si="54"/>
        <v>4.304347702500011</v>
      </c>
      <c r="BL52" s="38">
        <f t="shared" si="54"/>
        <v>4.6590380900000117</v>
      </c>
      <c r="BM52" s="38">
        <f t="shared" si="54"/>
        <v>5.1229837025000169</v>
      </c>
      <c r="BN52" s="38">
        <f t="shared" si="54"/>
        <v>5.3291690000000003</v>
      </c>
    </row>
    <row r="53" spans="1:66" x14ac:dyDescent="0.25">
      <c r="A53" s="34">
        <f t="shared" si="11"/>
        <v>41992</v>
      </c>
      <c r="B53" s="35" t="str">
        <f t="shared" ref="B53:J53" si="55">IF(AND(B$37="S/A", B24&gt;0), ((1+B24/200)^2-1)*100, IF(AND(B$37="Qtrly", B24&gt;0), ((1+B24/400)^4-1)*100, ""))</f>
        <v/>
      </c>
      <c r="C53" s="35" t="str">
        <f t="shared" si="55"/>
        <v/>
      </c>
      <c r="D53" s="35">
        <f t="shared" si="55"/>
        <v>3.5835417599999975</v>
      </c>
      <c r="E53" s="35">
        <f t="shared" si="55"/>
        <v>3.6578515624999808</v>
      </c>
      <c r="F53" s="35">
        <f t="shared" si="55"/>
        <v>3.674142202499997</v>
      </c>
      <c r="G53" s="35">
        <f t="shared" si="55"/>
        <v>3.7362620100000132</v>
      </c>
      <c r="H53" s="35">
        <f t="shared" si="55"/>
        <v>3.7515402225000161</v>
      </c>
      <c r="I53" s="38">
        <f t="shared" si="55"/>
        <v>3.811645440000011</v>
      </c>
      <c r="J53" s="38">
        <f t="shared" si="55"/>
        <v>3.9553572225</v>
      </c>
      <c r="K53" s="36"/>
      <c r="L53" s="36"/>
      <c r="M53" s="37">
        <f t="shared" si="13"/>
        <v>41992</v>
      </c>
      <c r="N53" s="38">
        <f t="shared" ref="N53:AS53" si="56">IF(AND(N$37="S/A", N24&gt;0), ((1+N24/200)^2-1)*100, IF(AND(N$37="Qtrly", N24&gt;0), ((1+N24/400)^4-1)*100, ""))</f>
        <v>4.1359020899999877</v>
      </c>
      <c r="O53" s="38">
        <f t="shared" si="56"/>
        <v>4.353375622500022</v>
      </c>
      <c r="P53" s="38">
        <f t="shared" si="56"/>
        <v>4.2992412899999888</v>
      </c>
      <c r="Q53" s="38">
        <f t="shared" si="56"/>
        <v>4.3584833599999984</v>
      </c>
      <c r="R53" s="38">
        <f t="shared" si="56"/>
        <v>4.7654602499999976</v>
      </c>
      <c r="S53" s="38">
        <f t="shared" si="56"/>
        <v>4.9641230400000236</v>
      </c>
      <c r="T53" s="38">
        <f t="shared" si="56"/>
        <v>4.5005285024999786</v>
      </c>
      <c r="U53" s="38">
        <f t="shared" si="56"/>
        <v>4.6774534400000123</v>
      </c>
      <c r="V53" s="38">
        <f t="shared" si="56"/>
        <v>5.1168320225000175</v>
      </c>
      <c r="W53" s="38">
        <f t="shared" si="56"/>
        <v>5.3260901224999824</v>
      </c>
      <c r="X53" s="38">
        <f t="shared" si="56"/>
        <v>5.4657111224999833</v>
      </c>
      <c r="Y53" s="38" t="str">
        <f t="shared" si="56"/>
        <v/>
      </c>
      <c r="Z53" s="38">
        <f t="shared" si="56"/>
        <v>4.6334639024999902</v>
      </c>
      <c r="AA53" s="38">
        <f t="shared" si="56"/>
        <v>5.1486176400000083</v>
      </c>
      <c r="AB53" s="38">
        <f t="shared" si="56"/>
        <v>5.3014607224999954</v>
      </c>
      <c r="AC53" s="38">
        <f t="shared" si="56"/>
        <v>5.7215804100000156</v>
      </c>
      <c r="AD53" s="38" t="str">
        <f t="shared" si="56"/>
        <v/>
      </c>
      <c r="AE53" s="38" t="str">
        <f t="shared" si="56"/>
        <v/>
      </c>
      <c r="AF53" s="38">
        <f t="shared" si="56"/>
        <v>5.376384089999986</v>
      </c>
      <c r="AG53" s="38">
        <f t="shared" si="56"/>
        <v>5.3845964900000043</v>
      </c>
      <c r="AH53" s="38" t="str">
        <f t="shared" si="56"/>
        <v/>
      </c>
      <c r="AI53" s="38">
        <f t="shared" si="56"/>
        <v>4.9876883224999835</v>
      </c>
      <c r="AJ53" s="38">
        <f t="shared" si="56"/>
        <v>5.191689690000012</v>
      </c>
      <c r="AK53" s="38">
        <f t="shared" si="56"/>
        <v>5.1734416725061738</v>
      </c>
      <c r="AL53" s="38">
        <f t="shared" si="56"/>
        <v>5.2573402499999755</v>
      </c>
      <c r="AM53" s="38" t="str">
        <f t="shared" si="56"/>
        <v/>
      </c>
      <c r="AN53" s="38">
        <f t="shared" si="56"/>
        <v>4.5082726824968722</v>
      </c>
      <c r="AO53" s="38">
        <f t="shared" si="56"/>
        <v>5.1267144777984441</v>
      </c>
      <c r="AP53" s="38">
        <f t="shared" si="56"/>
        <v>5.3568809224999958</v>
      </c>
      <c r="AQ53" s="38">
        <f t="shared" si="56"/>
        <v>4.2543102500000041</v>
      </c>
      <c r="AR53" s="38">
        <f t="shared" si="56"/>
        <v>4.4616864224999997</v>
      </c>
      <c r="AS53" s="38">
        <f t="shared" si="56"/>
        <v>4.6089156225000094</v>
      </c>
      <c r="AT53" s="38">
        <f t="shared" ref="AT53:BN53" si="57">IF(AND(AT$37="S/A", AT24&gt;0), ((1+AT24/200)^2-1)*100, IF(AND(AT$37="Qtrly", AT24&gt;0), ((1+AT24/400)^4-1)*100, ""))</f>
        <v>4.6702917224999974</v>
      </c>
      <c r="AU53" s="38">
        <f t="shared" si="57"/>
        <v>4.6999632900000199</v>
      </c>
      <c r="AV53" s="38">
        <f t="shared" si="57"/>
        <v>4.9794914024999803</v>
      </c>
      <c r="AW53" s="38">
        <f t="shared" si="57"/>
        <v>5.3928092100000047</v>
      </c>
      <c r="AX53" s="38" t="str">
        <f t="shared" si="57"/>
        <v/>
      </c>
      <c r="AY53" s="38">
        <f t="shared" si="57"/>
        <v>4.2379740899999963</v>
      </c>
      <c r="AZ53" s="38">
        <f t="shared" si="57"/>
        <v>4.2236809999999902</v>
      </c>
      <c r="BA53" s="38">
        <f t="shared" si="57"/>
        <v>4.3114968900000106</v>
      </c>
      <c r="BB53" s="38">
        <f t="shared" si="57"/>
        <v>4.9753930625000109</v>
      </c>
      <c r="BC53" s="38" t="str">
        <f t="shared" si="57"/>
        <v/>
      </c>
      <c r="BD53" s="38">
        <f t="shared" si="57"/>
        <v>4.5843702224999783</v>
      </c>
      <c r="BE53" s="38" t="str">
        <f t="shared" si="57"/>
        <v/>
      </c>
      <c r="BF53" s="38">
        <f t="shared" si="57"/>
        <v>3.9563796151470321</v>
      </c>
      <c r="BG53" s="38">
        <f t="shared" si="57"/>
        <v>4.1042699225000145</v>
      </c>
      <c r="BH53" s="38">
        <f t="shared" si="57"/>
        <v>4.4126330624999932</v>
      </c>
      <c r="BI53" s="38">
        <f t="shared" si="57"/>
        <v>4.7828613225000094</v>
      </c>
      <c r="BJ53" s="38">
        <f t="shared" si="57"/>
        <v>5.0471255625000211</v>
      </c>
      <c r="BK53" s="38">
        <f t="shared" si="57"/>
        <v>4.2675843225000065</v>
      </c>
      <c r="BL53" s="38">
        <f t="shared" si="57"/>
        <v>4.6856385600000161</v>
      </c>
      <c r="BM53" s="38">
        <f t="shared" si="57"/>
        <v>5.1568211600000025</v>
      </c>
      <c r="BN53" s="38">
        <f t="shared" si="57"/>
        <v>5.3620131599999787</v>
      </c>
    </row>
    <row r="54" spans="1:66" x14ac:dyDescent="0.25">
      <c r="A54" s="34">
        <f t="shared" si="11"/>
        <v>41995</v>
      </c>
      <c r="B54" s="35" t="str">
        <f t="shared" ref="B54:J54" si="58">IF(AND(B$37="S/A", B25&gt;0), ((1+B25/200)^2-1)*100, IF(AND(B$37="Qtrly", B25&gt;0), ((1+B25/400)^4-1)*100, ""))</f>
        <v/>
      </c>
      <c r="C54" s="35" t="str">
        <f t="shared" si="58"/>
        <v/>
      </c>
      <c r="D54" s="35">
        <f t="shared" si="58"/>
        <v>3.5825240024999871</v>
      </c>
      <c r="E54" s="35">
        <f t="shared" si="58"/>
        <v>3.6344360100000195</v>
      </c>
      <c r="F54" s="35">
        <f t="shared" si="58"/>
        <v>3.6405441600000144</v>
      </c>
      <c r="G54" s="35">
        <f t="shared" si="58"/>
        <v>3.689415840000021</v>
      </c>
      <c r="H54" s="35">
        <f t="shared" si="58"/>
        <v>3.7250587024999726</v>
      </c>
      <c r="I54" s="38">
        <f t="shared" si="58"/>
        <v>3.7821000224999901</v>
      </c>
      <c r="J54" s="38">
        <f t="shared" si="58"/>
        <v>3.925791359999975</v>
      </c>
      <c r="K54" s="36"/>
      <c r="L54" s="36"/>
      <c r="M54" s="37">
        <f t="shared" si="13"/>
        <v>41995</v>
      </c>
      <c r="N54" s="38">
        <f t="shared" ref="N54:AS54" si="59">IF(AND(N$37="S/A", N25&gt;0), ((1+N25/200)^2-1)*100, IF(AND(N$37="Qtrly", N25&gt;0), ((1+N25/400)^4-1)*100, ""))</f>
        <v>4.1797869225000062</v>
      </c>
      <c r="O54" s="38">
        <f t="shared" si="59"/>
        <v>4.3738073225000118</v>
      </c>
      <c r="P54" s="38">
        <f t="shared" si="59"/>
        <v>4.290050062500006</v>
      </c>
      <c r="Q54" s="38">
        <f t="shared" si="59"/>
        <v>4.4545320899999963</v>
      </c>
      <c r="R54" s="38">
        <f t="shared" si="59"/>
        <v>4.7286156899999821</v>
      </c>
      <c r="S54" s="38">
        <f t="shared" si="59"/>
        <v>4.929292250000028</v>
      </c>
      <c r="T54" s="38">
        <f t="shared" si="59"/>
        <v>4.52608644000001</v>
      </c>
      <c r="U54" s="38">
        <f t="shared" si="59"/>
        <v>4.6692686399999905</v>
      </c>
      <c r="V54" s="38">
        <f t="shared" si="59"/>
        <v>5.0891516900000155</v>
      </c>
      <c r="W54" s="38">
        <f t="shared" si="59"/>
        <v>5.2983822499999889</v>
      </c>
      <c r="X54" s="38">
        <f t="shared" si="59"/>
        <v>5.4369580625000191</v>
      </c>
      <c r="Y54" s="38" t="str">
        <f t="shared" si="59"/>
        <v/>
      </c>
      <c r="Z54" s="38">
        <f t="shared" si="59"/>
        <v>4.6314181025000289</v>
      </c>
      <c r="AA54" s="38">
        <f t="shared" si="59"/>
        <v>5.1076048400000129</v>
      </c>
      <c r="AB54" s="38">
        <f t="shared" si="59"/>
        <v>5.2696520100000255</v>
      </c>
      <c r="AC54" s="38">
        <f t="shared" si="59"/>
        <v>5.685596122500014</v>
      </c>
      <c r="AD54" s="38" t="str">
        <f t="shared" si="59"/>
        <v/>
      </c>
      <c r="AE54" s="38" t="str">
        <f t="shared" si="59"/>
        <v/>
      </c>
      <c r="AF54" s="38">
        <f t="shared" si="59"/>
        <v>5.3681720099999719</v>
      </c>
      <c r="AG54" s="38">
        <f t="shared" si="59"/>
        <v>5.348669602499978</v>
      </c>
      <c r="AH54" s="38" t="str">
        <f t="shared" si="59"/>
        <v/>
      </c>
      <c r="AI54" s="38">
        <f t="shared" si="59"/>
        <v>4.9702702500000084</v>
      </c>
      <c r="AJ54" s="38">
        <f t="shared" si="59"/>
        <v>5.1598975624999932</v>
      </c>
      <c r="AK54" s="38">
        <f t="shared" si="59"/>
        <v>5.138135242814923</v>
      </c>
      <c r="AL54" s="38">
        <f t="shared" si="59"/>
        <v>5.2296414224999754</v>
      </c>
      <c r="AM54" s="38" t="str">
        <f t="shared" si="59"/>
        <v/>
      </c>
      <c r="AN54" s="38">
        <f t="shared" si="59"/>
        <v>4.5454881509107814</v>
      </c>
      <c r="AO54" s="38">
        <f t="shared" si="59"/>
        <v>5.101799674702745</v>
      </c>
      <c r="AP54" s="38">
        <f t="shared" si="59"/>
        <v>5.320958759999983</v>
      </c>
      <c r="AQ54" s="38">
        <f t="shared" si="59"/>
        <v>4.2359321600000222</v>
      </c>
      <c r="AR54" s="38">
        <f t="shared" si="59"/>
        <v>4.4289829025000227</v>
      </c>
      <c r="AS54" s="38">
        <f t="shared" si="59"/>
        <v>4.570053402499985</v>
      </c>
      <c r="AT54" s="38">
        <f t="shared" ref="AT54:BN54" si="60">IF(AND(AT$37="S/A", AT25&gt;0), ((1+AT25/200)^2-1)*100, IF(AND(AT$37="Qtrly", AT25&gt;0), ((1+AT25/400)^4-1)*100, ""))</f>
        <v>4.6385784899999782</v>
      </c>
      <c r="AU54" s="38">
        <f t="shared" si="60"/>
        <v>4.6661994224999725</v>
      </c>
      <c r="AV54" s="38">
        <f t="shared" si="60"/>
        <v>4.9426092225000051</v>
      </c>
      <c r="AW54" s="38">
        <f t="shared" si="60"/>
        <v>5.3558544900000005</v>
      </c>
      <c r="AX54" s="38" t="str">
        <f t="shared" si="60"/>
        <v/>
      </c>
      <c r="AY54" s="38">
        <f t="shared" si="60"/>
        <v>4.3707424399999972</v>
      </c>
      <c r="AZ54" s="38">
        <f t="shared" si="60"/>
        <v>4.2788168899999812</v>
      </c>
      <c r="BA54" s="38">
        <f t="shared" si="60"/>
        <v>4.3298816399999884</v>
      </c>
      <c r="BB54" s="38">
        <f t="shared" si="60"/>
        <v>4.9395359999999888</v>
      </c>
      <c r="BC54" s="38" t="str">
        <f t="shared" si="60"/>
        <v/>
      </c>
      <c r="BD54" s="38">
        <f t="shared" si="60"/>
        <v>4.5168852225</v>
      </c>
      <c r="BE54" s="38" t="str">
        <f t="shared" si="60"/>
        <v/>
      </c>
      <c r="BF54" s="38">
        <f t="shared" si="60"/>
        <v>4.2181266238141779</v>
      </c>
      <c r="BG54" s="38">
        <f t="shared" si="60"/>
        <v>4.1246772225000061</v>
      </c>
      <c r="BH54" s="38">
        <f t="shared" si="60"/>
        <v>4.3830022399999891</v>
      </c>
      <c r="BI54" s="38">
        <f t="shared" si="60"/>
        <v>4.7480606225000166</v>
      </c>
      <c r="BJ54" s="38">
        <f t="shared" si="60"/>
        <v>5.0133057599999864</v>
      </c>
      <c r="BK54" s="38">
        <f t="shared" si="60"/>
        <v>4.4361363600000203</v>
      </c>
      <c r="BL54" s="38">
        <f t="shared" si="60"/>
        <v>4.6610841599999953</v>
      </c>
      <c r="BM54" s="38">
        <f t="shared" si="60"/>
        <v>5.1219584100000048</v>
      </c>
      <c r="BN54" s="38">
        <f t="shared" si="60"/>
        <v>5.3281427024999939</v>
      </c>
    </row>
    <row r="55" spans="1:66" x14ac:dyDescent="0.25">
      <c r="A55" s="34">
        <f t="shared" si="11"/>
        <v>41996</v>
      </c>
      <c r="B55" s="35" t="str">
        <f t="shared" ref="B55:J55" si="61">IF(AND(B$37="S/A", B26&gt;0), ((1+B26/200)^2-1)*100, IF(AND(B$37="Qtrly", B26&gt;0), ((1+B26/400)^4-1)*100, ""))</f>
        <v/>
      </c>
      <c r="C55" s="35" t="str">
        <f t="shared" si="61"/>
        <v/>
      </c>
      <c r="D55" s="35">
        <f t="shared" si="61"/>
        <v>3.5469056399999754</v>
      </c>
      <c r="E55" s="35">
        <f t="shared" si="61"/>
        <v>3.6324000000000023</v>
      </c>
      <c r="F55" s="35">
        <f t="shared" si="61"/>
        <v>3.6588696899999995</v>
      </c>
      <c r="G55" s="35">
        <f t="shared" si="61"/>
        <v>3.6955256100000167</v>
      </c>
      <c r="H55" s="35">
        <f t="shared" si="61"/>
        <v>3.7148744025000013</v>
      </c>
      <c r="I55" s="38">
        <f t="shared" si="61"/>
        <v>3.8014568899999768</v>
      </c>
      <c r="J55" s="38">
        <f t="shared" si="61"/>
        <v>3.9155972100000103</v>
      </c>
      <c r="K55" s="36"/>
      <c r="L55" s="36"/>
      <c r="M55" s="37">
        <f t="shared" si="13"/>
        <v>41996</v>
      </c>
      <c r="N55" s="38">
        <f t="shared" ref="N55:AS55" si="62">IF(AND(N$37="S/A", N26&gt;0), ((1+N26/200)^2-1)*100, IF(AND(N$37="Qtrly", N26&gt;0), ((1+N26/400)^4-1)*100, ""))</f>
        <v>4.1450865225000078</v>
      </c>
      <c r="O55" s="38">
        <f t="shared" si="62"/>
        <v>4.3523540900000102</v>
      </c>
      <c r="P55" s="38">
        <f t="shared" si="62"/>
        <v>4.2941350024999991</v>
      </c>
      <c r="Q55" s="38">
        <f t="shared" si="62"/>
        <v>4.3564402499999932</v>
      </c>
      <c r="R55" s="38">
        <f t="shared" si="62"/>
        <v>4.7480606225000166</v>
      </c>
      <c r="S55" s="38">
        <f t="shared" si="62"/>
        <v>4.9436336400000114</v>
      </c>
      <c r="T55" s="38">
        <f t="shared" si="62"/>
        <v>4.5127959225000236</v>
      </c>
      <c r="U55" s="38">
        <f t="shared" si="62"/>
        <v>4.6856385600000161</v>
      </c>
      <c r="V55" s="38">
        <f t="shared" si="62"/>
        <v>5.1004284225000029</v>
      </c>
      <c r="W55" s="38">
        <f t="shared" si="62"/>
        <v>5.3117226225000147</v>
      </c>
      <c r="X55" s="38">
        <f t="shared" si="62"/>
        <v>5.4451728224999885</v>
      </c>
      <c r="Y55" s="38" t="str">
        <f t="shared" si="62"/>
        <v/>
      </c>
      <c r="Z55" s="38">
        <f t="shared" si="62"/>
        <v>4.6365326400000129</v>
      </c>
      <c r="AA55" s="38">
        <f t="shared" si="62"/>
        <v>5.1281102399999945</v>
      </c>
      <c r="AB55" s="38">
        <f t="shared" si="62"/>
        <v>5.2860688099999997</v>
      </c>
      <c r="AC55" s="38">
        <f t="shared" si="62"/>
        <v>5.6979329025000025</v>
      </c>
      <c r="AD55" s="38" t="str">
        <f t="shared" si="62"/>
        <v/>
      </c>
      <c r="AE55" s="38" t="str">
        <f t="shared" si="62"/>
        <v/>
      </c>
      <c r="AF55" s="38">
        <f t="shared" si="62"/>
        <v>5.3856230625000112</v>
      </c>
      <c r="AG55" s="38">
        <f t="shared" si="62"/>
        <v>5.3661190400000169</v>
      </c>
      <c r="AH55" s="38" t="str">
        <f t="shared" si="62"/>
        <v/>
      </c>
      <c r="AI55" s="38">
        <f t="shared" si="62"/>
        <v>4.9661720899999873</v>
      </c>
      <c r="AJ55" s="38">
        <f t="shared" si="62"/>
        <v>5.1845104025000088</v>
      </c>
      <c r="AK55" s="38">
        <f t="shared" si="62"/>
        <v>5.1589026541356109</v>
      </c>
      <c r="AL55" s="38">
        <f t="shared" si="62"/>
        <v>5.2337447225</v>
      </c>
      <c r="AM55" s="38" t="str">
        <f t="shared" si="62"/>
        <v/>
      </c>
      <c r="AN55" s="38">
        <f t="shared" si="62"/>
        <v>4.5227441838122884</v>
      </c>
      <c r="AO55" s="38">
        <f t="shared" si="62"/>
        <v>5.0883060055822549</v>
      </c>
      <c r="AP55" s="38">
        <f t="shared" si="62"/>
        <v>5.3455904400000254</v>
      </c>
      <c r="AQ55" s="38">
        <f t="shared" si="62"/>
        <v>4.253289202499988</v>
      </c>
      <c r="AR55" s="38">
        <f t="shared" si="62"/>
        <v>4.4483999999999968</v>
      </c>
      <c r="AS55" s="38">
        <f t="shared" si="62"/>
        <v>4.5905063024999748</v>
      </c>
      <c r="AT55" s="38">
        <f t="shared" ref="AT55:BN55" si="63">IF(AND(AT$37="S/A", AT26&gt;0), ((1+AT26/200)^2-1)*100, IF(AND(AT$37="Qtrly", AT26&gt;0), ((1+AT26/400)^4-1)*100, ""))</f>
        <v>4.6539230024999823</v>
      </c>
      <c r="AU55" s="38">
        <f t="shared" si="63"/>
        <v>4.6835922499999905</v>
      </c>
      <c r="AV55" s="38">
        <f t="shared" si="63"/>
        <v>4.9569515225000194</v>
      </c>
      <c r="AW55" s="38">
        <f t="shared" si="63"/>
        <v>5.3671455225000164</v>
      </c>
      <c r="AX55" s="38" t="str">
        <f t="shared" si="63"/>
        <v/>
      </c>
      <c r="AY55" s="38">
        <f t="shared" si="63"/>
        <v>4.2829016100000006</v>
      </c>
      <c r="AZ55" s="38">
        <f t="shared" si="63"/>
        <v>4.2308274224999831</v>
      </c>
      <c r="BA55" s="38">
        <f t="shared" si="63"/>
        <v>4.3166036025000132</v>
      </c>
      <c r="BB55" s="38">
        <f t="shared" si="63"/>
        <v>4.9569515225000194</v>
      </c>
      <c r="BC55" s="38" t="str">
        <f t="shared" si="63"/>
        <v/>
      </c>
      <c r="BD55" s="38">
        <f t="shared" si="63"/>
        <v>4.5291536024999912</v>
      </c>
      <c r="BE55" s="38" t="str">
        <f t="shared" si="63"/>
        <v/>
      </c>
      <c r="BF55" s="38">
        <f t="shared" si="63"/>
        <v>3.9996265558339905</v>
      </c>
      <c r="BG55" s="38">
        <f t="shared" si="63"/>
        <v>4.1114122500000239</v>
      </c>
      <c r="BH55" s="38">
        <f t="shared" si="63"/>
        <v>4.4075240000000182</v>
      </c>
      <c r="BI55" s="38">
        <f t="shared" si="63"/>
        <v>4.7675073600000006</v>
      </c>
      <c r="BJ55" s="38">
        <f t="shared" si="63"/>
        <v>5.03175225000001</v>
      </c>
      <c r="BK55" s="38">
        <f t="shared" si="63"/>
        <v>4.3033264099999968</v>
      </c>
      <c r="BL55" s="38">
        <f t="shared" si="63"/>
        <v>4.6876848899999768</v>
      </c>
      <c r="BM55" s="38">
        <f t="shared" si="63"/>
        <v>5.1383636899999807</v>
      </c>
      <c r="BN55" s="38">
        <f t="shared" si="63"/>
        <v>5.3445640625000124</v>
      </c>
    </row>
    <row r="56" spans="1:66" x14ac:dyDescent="0.25">
      <c r="A56" s="34">
        <f t="shared" si="11"/>
        <v>41997</v>
      </c>
      <c r="B56" s="35" t="str">
        <f t="shared" ref="B56:J56" si="64">IF(AND(B$37="S/A", B27&gt;0), ((1+B27/200)^2-1)*100, IF(AND(B$37="Qtrly", B27&gt;0), ((1+B27/400)^4-1)*100, ""))</f>
        <v/>
      </c>
      <c r="C56" s="35" t="str">
        <f t="shared" si="64"/>
        <v/>
      </c>
      <c r="D56" s="35">
        <f t="shared" si="64"/>
        <v>3.5703113025000066</v>
      </c>
      <c r="E56" s="35">
        <f t="shared" si="64"/>
        <v>3.6558153225000112</v>
      </c>
      <c r="F56" s="35">
        <f t="shared" si="64"/>
        <v>3.668033062500009</v>
      </c>
      <c r="G56" s="35">
        <f t="shared" si="64"/>
        <v>3.7077456900000083</v>
      </c>
      <c r="H56" s="35">
        <f t="shared" si="64"/>
        <v>3.7342250000000021</v>
      </c>
      <c r="I56" s="38">
        <f t="shared" si="64"/>
        <v>3.7953439999999894</v>
      </c>
      <c r="J56" s="38">
        <f t="shared" si="64"/>
        <v>3.9196748099999956</v>
      </c>
      <c r="K56" s="36"/>
      <c r="L56" s="36"/>
      <c r="M56" s="37">
        <f t="shared" si="13"/>
        <v>41997</v>
      </c>
      <c r="N56" s="38">
        <f t="shared" ref="N56:AS56" si="65">IF(AND(N$37="S/A", N27&gt;0), ((1+N27/200)^2-1)*100, IF(AND(N$37="Qtrly", N27&gt;0), ((1+N27/400)^4-1)*100, ""))</f>
        <v>4.1369225625000006</v>
      </c>
      <c r="O56" s="38">
        <f t="shared" si="65"/>
        <v>4.3635912224999851</v>
      </c>
      <c r="P56" s="38">
        <f t="shared" si="65"/>
        <v>4.3084329225000051</v>
      </c>
      <c r="Q56" s="38">
        <f t="shared" si="65"/>
        <v>4.3717640624999943</v>
      </c>
      <c r="R56" s="38">
        <f t="shared" si="65"/>
        <v>4.7603425624999973</v>
      </c>
      <c r="S56" s="38">
        <f t="shared" si="65"/>
        <v>4.9559270400000077</v>
      </c>
      <c r="T56" s="38">
        <f t="shared" si="65"/>
        <v>4.5046175625000018</v>
      </c>
      <c r="U56" s="38">
        <f t="shared" si="65"/>
        <v>4.6928008025000079</v>
      </c>
      <c r="V56" s="38">
        <f t="shared" si="65"/>
        <v>5.11375624999999</v>
      </c>
      <c r="W56" s="38">
        <f t="shared" si="65"/>
        <v>5.3230112900000126</v>
      </c>
      <c r="X56" s="38">
        <f t="shared" si="65"/>
        <v>5.4595494224999763</v>
      </c>
      <c r="Y56" s="38" t="str">
        <f t="shared" si="65"/>
        <v/>
      </c>
      <c r="Z56" s="38">
        <f t="shared" si="65"/>
        <v>4.643693202500021</v>
      </c>
      <c r="AA56" s="38">
        <f t="shared" si="65"/>
        <v>5.1424652100000134</v>
      </c>
      <c r="AB56" s="38">
        <f t="shared" si="65"/>
        <v>5.2973561025000171</v>
      </c>
      <c r="AC56" s="38">
        <f t="shared" si="65"/>
        <v>5.7112985599999888</v>
      </c>
      <c r="AD56" s="38" t="str">
        <f t="shared" si="65"/>
        <v/>
      </c>
      <c r="AE56" s="38" t="str">
        <f t="shared" si="65"/>
        <v/>
      </c>
      <c r="AF56" s="38">
        <f t="shared" si="65"/>
        <v>5.3979423224999934</v>
      </c>
      <c r="AG56" s="38">
        <f t="shared" si="65"/>
        <v>5.3784371599999936</v>
      </c>
      <c r="AH56" s="38" t="str">
        <f t="shared" si="65"/>
        <v/>
      </c>
      <c r="AI56" s="38">
        <f t="shared" si="65"/>
        <v>5.0020337024999861</v>
      </c>
      <c r="AJ56" s="38">
        <f t="shared" si="65"/>
        <v>5.1988692225000133</v>
      </c>
      <c r="AK56" s="38">
        <f t="shared" si="65"/>
        <v>5.1734416725061738</v>
      </c>
      <c r="AL56" s="38">
        <f t="shared" si="65"/>
        <v>5.248106902500016</v>
      </c>
      <c r="AM56" s="38" t="str">
        <f t="shared" si="65"/>
        <v/>
      </c>
      <c r="AN56" s="38">
        <f t="shared" si="65"/>
        <v>4.5082726824968722</v>
      </c>
      <c r="AO56" s="38">
        <f t="shared" si="65"/>
        <v>5.1350203964384722</v>
      </c>
      <c r="AP56" s="38">
        <f t="shared" si="65"/>
        <v>5.3579073600000138</v>
      </c>
      <c r="AQ56" s="38">
        <f t="shared" si="65"/>
        <v>4.2696265625000063</v>
      </c>
      <c r="AR56" s="38">
        <f t="shared" si="65"/>
        <v>4.4627084900000114</v>
      </c>
      <c r="AS56" s="38">
        <f t="shared" si="65"/>
        <v>4.6027790025000126</v>
      </c>
      <c r="AT56" s="38">
        <f t="shared" ref="AT56:BN56" si="66">IF(AND(AT$37="S/A", AT27&gt;0), ((1+AT27/200)^2-1)*100, IF(AND(AT$37="Qtrly", AT27&gt;0), ((1+AT27/400)^4-1)*100, ""))</f>
        <v>4.6651763600000118</v>
      </c>
      <c r="AU56" s="38">
        <f t="shared" si="66"/>
        <v>4.6938240000000242</v>
      </c>
      <c r="AV56" s="38">
        <f t="shared" si="66"/>
        <v>4.9692457025000136</v>
      </c>
      <c r="AW56" s="38">
        <f t="shared" si="66"/>
        <v>5.3804902500000251</v>
      </c>
      <c r="AX56" s="38" t="str">
        <f t="shared" si="66"/>
        <v/>
      </c>
      <c r="AY56" s="38">
        <f t="shared" si="66"/>
        <v>4.2492050625000166</v>
      </c>
      <c r="AZ56" s="38">
        <f t="shared" si="66"/>
        <v>4.222660102500031</v>
      </c>
      <c r="BA56" s="38">
        <f t="shared" si="66"/>
        <v>4.3145609024999976</v>
      </c>
      <c r="BB56" s="38">
        <f t="shared" si="66"/>
        <v>4.9692457025000136</v>
      </c>
      <c r="BC56" s="38" t="str">
        <f t="shared" si="66"/>
        <v/>
      </c>
      <c r="BD56" s="38">
        <f t="shared" si="66"/>
        <v>4.5465350400000215</v>
      </c>
      <c r="BE56" s="38" t="str">
        <f t="shared" si="66"/>
        <v/>
      </c>
      <c r="BF56" s="38">
        <f t="shared" si="66"/>
        <v>3.9718234024585852</v>
      </c>
      <c r="BG56" s="38">
        <f t="shared" si="66"/>
        <v>4.1093715599999969</v>
      </c>
      <c r="BH56" s="38">
        <f t="shared" si="66"/>
        <v>4.4248953224999887</v>
      </c>
      <c r="BI56" s="38">
        <f t="shared" si="66"/>
        <v>4.7777432099999739</v>
      </c>
      <c r="BJ56" s="38">
        <f t="shared" si="66"/>
        <v>5.0440508099999892</v>
      </c>
      <c r="BK56" s="38">
        <f t="shared" si="66"/>
        <v>4.2798380624999854</v>
      </c>
      <c r="BL56" s="38">
        <f t="shared" si="66"/>
        <v>4.7040562499999883</v>
      </c>
      <c r="BM56" s="38">
        <f t="shared" si="66"/>
        <v>5.1496430625000089</v>
      </c>
      <c r="BN56" s="38">
        <f t="shared" si="66"/>
        <v>5.3568809224999958</v>
      </c>
    </row>
    <row r="57" spans="1:66" x14ac:dyDescent="0.25">
      <c r="A57" s="34">
        <f t="shared" si="11"/>
        <v>41998</v>
      </c>
      <c r="B57" s="35" t="str">
        <f t="shared" ref="B57:J57" si="67">IF(AND(B$37="S/A", B28&gt;0), ((1+B28/200)^2-1)*100, IF(AND(B$37="Qtrly", B28&gt;0), ((1+B28/400)^4-1)*100, ""))</f>
        <v/>
      </c>
      <c r="C57" s="35" t="str">
        <f t="shared" si="67"/>
        <v/>
      </c>
      <c r="D57" s="35">
        <f t="shared" si="67"/>
        <v>3.567258239999993</v>
      </c>
      <c r="E57" s="35">
        <f t="shared" si="67"/>
        <v>3.641562202500026</v>
      </c>
      <c r="F57" s="35">
        <f t="shared" si="67"/>
        <v>3.6578515624999808</v>
      </c>
      <c r="G57" s="35">
        <f t="shared" si="67"/>
        <v>3.6924707024999837</v>
      </c>
      <c r="H57" s="35">
        <f t="shared" si="67"/>
        <v>3.7220033599999924</v>
      </c>
      <c r="I57" s="38">
        <f t="shared" si="67"/>
        <v>3.7719129225000092</v>
      </c>
      <c r="J57" s="38">
        <f t="shared" si="67"/>
        <v>3.9043842225000125</v>
      </c>
      <c r="K57" s="36"/>
      <c r="L57" s="36"/>
      <c r="M57" s="37">
        <f t="shared" si="13"/>
        <v>41998</v>
      </c>
      <c r="N57" s="38" t="str">
        <f t="shared" ref="N57:AS57" si="68">IF(AND(N$37="S/A", N28&gt;0), ((1+N28/200)^2-1)*100, IF(AND(N$37="Qtrly", N28&gt;0), ((1+N28/400)^4-1)*100, ""))</f>
        <v/>
      </c>
      <c r="O57" s="38" t="str">
        <f t="shared" si="68"/>
        <v/>
      </c>
      <c r="P57" s="38" t="str">
        <f t="shared" si="68"/>
        <v/>
      </c>
      <c r="Q57" s="38" t="str">
        <f t="shared" si="68"/>
        <v/>
      </c>
      <c r="R57" s="38" t="str">
        <f t="shared" si="68"/>
        <v/>
      </c>
      <c r="S57" s="38" t="str">
        <f t="shared" si="68"/>
        <v/>
      </c>
      <c r="T57" s="38" t="str">
        <f t="shared" si="68"/>
        <v/>
      </c>
      <c r="U57" s="38" t="str">
        <f t="shared" si="68"/>
        <v/>
      </c>
      <c r="V57" s="38" t="str">
        <f t="shared" si="68"/>
        <v/>
      </c>
      <c r="W57" s="38" t="str">
        <f t="shared" si="68"/>
        <v/>
      </c>
      <c r="X57" s="38" t="str">
        <f t="shared" si="68"/>
        <v/>
      </c>
      <c r="Y57" s="38" t="str">
        <f t="shared" si="68"/>
        <v/>
      </c>
      <c r="Z57" s="38" t="str">
        <f t="shared" si="68"/>
        <v/>
      </c>
      <c r="AA57" s="38" t="str">
        <f t="shared" si="68"/>
        <v/>
      </c>
      <c r="AB57" s="38" t="str">
        <f t="shared" si="68"/>
        <v/>
      </c>
      <c r="AC57" s="38" t="str">
        <f t="shared" si="68"/>
        <v/>
      </c>
      <c r="AD57" s="38" t="str">
        <f t="shared" si="68"/>
        <v/>
      </c>
      <c r="AE57" s="38" t="str">
        <f t="shared" si="68"/>
        <v/>
      </c>
      <c r="AF57" s="38" t="str">
        <f t="shared" si="68"/>
        <v/>
      </c>
      <c r="AG57" s="38" t="str">
        <f t="shared" si="68"/>
        <v/>
      </c>
      <c r="AH57" s="38" t="str">
        <f t="shared" si="68"/>
        <v/>
      </c>
      <c r="AI57" s="38" t="str">
        <f t="shared" si="68"/>
        <v/>
      </c>
      <c r="AJ57" s="38" t="str">
        <f t="shared" si="68"/>
        <v/>
      </c>
      <c r="AK57" s="38" t="str">
        <f t="shared" si="68"/>
        <v/>
      </c>
      <c r="AL57" s="38" t="str">
        <f t="shared" si="68"/>
        <v/>
      </c>
      <c r="AM57" s="38" t="str">
        <f t="shared" si="68"/>
        <v/>
      </c>
      <c r="AN57" s="38" t="str">
        <f t="shared" si="68"/>
        <v/>
      </c>
      <c r="AO57" s="38" t="str">
        <f t="shared" si="68"/>
        <v/>
      </c>
      <c r="AP57" s="38" t="str">
        <f t="shared" si="68"/>
        <v/>
      </c>
      <c r="AQ57" s="38" t="str">
        <f t="shared" si="68"/>
        <v/>
      </c>
      <c r="AR57" s="38" t="str">
        <f t="shared" si="68"/>
        <v/>
      </c>
      <c r="AS57" s="38" t="str">
        <f t="shared" si="68"/>
        <v/>
      </c>
      <c r="AT57" s="38" t="str">
        <f t="shared" ref="AT57:BN57" si="69">IF(AND(AT$37="S/A", AT28&gt;0), ((1+AT28/200)^2-1)*100, IF(AND(AT$37="Qtrly", AT28&gt;0), ((1+AT28/400)^4-1)*100, ""))</f>
        <v/>
      </c>
      <c r="AU57" s="38" t="str">
        <f t="shared" si="69"/>
        <v/>
      </c>
      <c r="AV57" s="38" t="str">
        <f t="shared" si="69"/>
        <v/>
      </c>
      <c r="AW57" s="38" t="str">
        <f t="shared" si="69"/>
        <v/>
      </c>
      <c r="AX57" s="38" t="str">
        <f t="shared" si="69"/>
        <v/>
      </c>
      <c r="AY57" s="38" t="str">
        <f t="shared" si="69"/>
        <v/>
      </c>
      <c r="AZ57" s="38" t="str">
        <f t="shared" si="69"/>
        <v/>
      </c>
      <c r="BA57" s="38" t="str">
        <f t="shared" si="69"/>
        <v/>
      </c>
      <c r="BB57" s="38" t="str">
        <f t="shared" si="69"/>
        <v/>
      </c>
      <c r="BC57" s="38" t="str">
        <f t="shared" si="69"/>
        <v/>
      </c>
      <c r="BD57" s="38" t="str">
        <f t="shared" si="69"/>
        <v/>
      </c>
      <c r="BE57" s="38" t="str">
        <f t="shared" si="69"/>
        <v/>
      </c>
      <c r="BF57" s="38" t="str">
        <f t="shared" si="69"/>
        <v/>
      </c>
      <c r="BG57" s="38" t="str">
        <f t="shared" si="69"/>
        <v/>
      </c>
      <c r="BH57" s="38" t="str">
        <f t="shared" si="69"/>
        <v/>
      </c>
      <c r="BI57" s="38" t="str">
        <f t="shared" si="69"/>
        <v/>
      </c>
      <c r="BJ57" s="38" t="str">
        <f t="shared" si="69"/>
        <v/>
      </c>
      <c r="BK57" s="38" t="str">
        <f t="shared" si="69"/>
        <v/>
      </c>
      <c r="BL57" s="38" t="str">
        <f t="shared" si="69"/>
        <v/>
      </c>
      <c r="BM57" s="38" t="str">
        <f t="shared" si="69"/>
        <v/>
      </c>
      <c r="BN57" s="38" t="str">
        <f t="shared" si="69"/>
        <v/>
      </c>
    </row>
    <row r="58" spans="1:66" x14ac:dyDescent="0.25">
      <c r="A58" s="34">
        <f t="shared" si="11"/>
        <v>41999</v>
      </c>
      <c r="B58" s="35" t="str">
        <f t="shared" ref="B58:J58" si="70">IF(AND(B$37="S/A", B29&gt;0), ((1+B29/200)^2-1)*100, IF(AND(B$37="Qtrly", B29&gt;0), ((1+B29/400)^4-1)*100, ""))</f>
        <v/>
      </c>
      <c r="C58" s="35" t="str">
        <f t="shared" si="70"/>
        <v/>
      </c>
      <c r="D58" s="35">
        <f t="shared" si="70"/>
        <v>3.567258239999993</v>
      </c>
      <c r="E58" s="35">
        <f t="shared" si="70"/>
        <v>3.641562202500026</v>
      </c>
      <c r="F58" s="35">
        <f t="shared" si="70"/>
        <v>3.6578515624999808</v>
      </c>
      <c r="G58" s="35">
        <f t="shared" si="70"/>
        <v>3.6924707024999837</v>
      </c>
      <c r="H58" s="35" t="str">
        <f t="shared" si="70"/>
        <v/>
      </c>
      <c r="I58" s="38">
        <f t="shared" si="70"/>
        <v>3.7719129225000092</v>
      </c>
      <c r="J58" s="38">
        <f t="shared" si="70"/>
        <v>3.9064229024999841</v>
      </c>
      <c r="K58" s="36"/>
      <c r="L58" s="36"/>
      <c r="M58" s="37">
        <f t="shared" si="13"/>
        <v>41999</v>
      </c>
      <c r="N58" s="38" t="str">
        <f t="shared" ref="N58:AS58" si="71">IF(AND(N$37="S/A", N29&gt;0), ((1+N29/200)^2-1)*100, IF(AND(N$37="Qtrly", N29&gt;0), ((1+N29/400)^4-1)*100, ""))</f>
        <v/>
      </c>
      <c r="O58" s="38" t="str">
        <f t="shared" si="71"/>
        <v/>
      </c>
      <c r="P58" s="38" t="str">
        <f t="shared" si="71"/>
        <v/>
      </c>
      <c r="Q58" s="38" t="str">
        <f t="shared" si="71"/>
        <v/>
      </c>
      <c r="R58" s="38" t="str">
        <f t="shared" si="71"/>
        <v/>
      </c>
      <c r="S58" s="38" t="str">
        <f t="shared" si="71"/>
        <v/>
      </c>
      <c r="T58" s="38" t="str">
        <f t="shared" si="71"/>
        <v/>
      </c>
      <c r="U58" s="38" t="str">
        <f t="shared" si="71"/>
        <v/>
      </c>
      <c r="V58" s="38" t="str">
        <f t="shared" si="71"/>
        <v/>
      </c>
      <c r="W58" s="38" t="str">
        <f t="shared" si="71"/>
        <v/>
      </c>
      <c r="X58" s="38" t="str">
        <f t="shared" si="71"/>
        <v/>
      </c>
      <c r="Y58" s="38" t="str">
        <f t="shared" si="71"/>
        <v/>
      </c>
      <c r="Z58" s="38" t="str">
        <f t="shared" si="71"/>
        <v/>
      </c>
      <c r="AA58" s="38" t="str">
        <f t="shared" si="71"/>
        <v/>
      </c>
      <c r="AB58" s="38" t="str">
        <f t="shared" si="71"/>
        <v/>
      </c>
      <c r="AC58" s="38" t="str">
        <f t="shared" si="71"/>
        <v/>
      </c>
      <c r="AD58" s="38" t="str">
        <f t="shared" si="71"/>
        <v/>
      </c>
      <c r="AE58" s="38" t="str">
        <f t="shared" si="71"/>
        <v/>
      </c>
      <c r="AF58" s="38" t="str">
        <f t="shared" si="71"/>
        <v/>
      </c>
      <c r="AG58" s="38" t="str">
        <f t="shared" si="71"/>
        <v/>
      </c>
      <c r="AH58" s="38" t="str">
        <f t="shared" si="71"/>
        <v/>
      </c>
      <c r="AI58" s="38" t="str">
        <f t="shared" si="71"/>
        <v/>
      </c>
      <c r="AJ58" s="38" t="str">
        <f t="shared" si="71"/>
        <v/>
      </c>
      <c r="AK58" s="38" t="str">
        <f t="shared" si="71"/>
        <v/>
      </c>
      <c r="AL58" s="38" t="str">
        <f t="shared" si="71"/>
        <v/>
      </c>
      <c r="AM58" s="38" t="str">
        <f t="shared" si="71"/>
        <v/>
      </c>
      <c r="AN58" s="38" t="str">
        <f t="shared" si="71"/>
        <v/>
      </c>
      <c r="AO58" s="38" t="str">
        <f t="shared" si="71"/>
        <v/>
      </c>
      <c r="AP58" s="38" t="str">
        <f t="shared" si="71"/>
        <v/>
      </c>
      <c r="AQ58" s="38" t="str">
        <f t="shared" si="71"/>
        <v/>
      </c>
      <c r="AR58" s="38" t="str">
        <f t="shared" si="71"/>
        <v/>
      </c>
      <c r="AS58" s="38" t="str">
        <f t="shared" si="71"/>
        <v/>
      </c>
      <c r="AT58" s="38" t="str">
        <f t="shared" ref="AT58:BN58" si="72">IF(AND(AT$37="S/A", AT29&gt;0), ((1+AT29/200)^2-1)*100, IF(AND(AT$37="Qtrly", AT29&gt;0), ((1+AT29/400)^4-1)*100, ""))</f>
        <v/>
      </c>
      <c r="AU58" s="38" t="str">
        <f t="shared" si="72"/>
        <v/>
      </c>
      <c r="AV58" s="38" t="str">
        <f t="shared" si="72"/>
        <v/>
      </c>
      <c r="AW58" s="38" t="str">
        <f t="shared" si="72"/>
        <v/>
      </c>
      <c r="AX58" s="38" t="str">
        <f t="shared" si="72"/>
        <v/>
      </c>
      <c r="AY58" s="38" t="str">
        <f t="shared" si="72"/>
        <v/>
      </c>
      <c r="AZ58" s="38" t="str">
        <f t="shared" si="72"/>
        <v/>
      </c>
      <c r="BA58" s="38" t="str">
        <f t="shared" si="72"/>
        <v/>
      </c>
      <c r="BB58" s="38" t="str">
        <f t="shared" si="72"/>
        <v/>
      </c>
      <c r="BC58" s="38" t="str">
        <f t="shared" si="72"/>
        <v/>
      </c>
      <c r="BD58" s="38" t="str">
        <f t="shared" si="72"/>
        <v/>
      </c>
      <c r="BE58" s="38" t="str">
        <f t="shared" si="72"/>
        <v/>
      </c>
      <c r="BF58" s="38" t="str">
        <f t="shared" si="72"/>
        <v/>
      </c>
      <c r="BG58" s="38" t="str">
        <f t="shared" si="72"/>
        <v/>
      </c>
      <c r="BH58" s="38" t="str">
        <f t="shared" si="72"/>
        <v/>
      </c>
      <c r="BI58" s="38" t="str">
        <f t="shared" si="72"/>
        <v/>
      </c>
      <c r="BJ58" s="38" t="str">
        <f t="shared" si="72"/>
        <v/>
      </c>
      <c r="BK58" s="38" t="str">
        <f t="shared" si="72"/>
        <v/>
      </c>
      <c r="BL58" s="38" t="str">
        <f t="shared" si="72"/>
        <v/>
      </c>
      <c r="BM58" s="38" t="str">
        <f t="shared" si="72"/>
        <v/>
      </c>
      <c r="BN58" s="38" t="str">
        <f t="shared" si="72"/>
        <v/>
      </c>
    </row>
    <row r="59" spans="1:66" x14ac:dyDescent="0.25">
      <c r="A59" s="34">
        <f t="shared" si="11"/>
        <v>42002</v>
      </c>
      <c r="B59" s="35" t="str">
        <f t="shared" ref="B59:J59" si="73">IF(AND(B$37="S/A", B30&gt;0), ((1+B30/200)^2-1)*100, IF(AND(B$37="Qtrly", B30&gt;0), ((1+B30/400)^4-1)*100, ""))</f>
        <v/>
      </c>
      <c r="C59" s="35" t="str">
        <f t="shared" si="73"/>
        <v/>
      </c>
      <c r="D59" s="35">
        <f t="shared" si="73"/>
        <v>3.5876128399999763</v>
      </c>
      <c r="E59" s="35">
        <f t="shared" si="73"/>
        <v>3.6517429024999881</v>
      </c>
      <c r="F59" s="35">
        <f t="shared" si="73"/>
        <v>3.6649785599999873</v>
      </c>
      <c r="G59" s="35">
        <f t="shared" si="73"/>
        <v>3.7067273224999919</v>
      </c>
      <c r="H59" s="35">
        <f t="shared" si="73"/>
        <v>3.7270956224999985</v>
      </c>
      <c r="I59" s="38">
        <f t="shared" si="73"/>
        <v>3.7882125224999896</v>
      </c>
      <c r="J59" s="38">
        <f t="shared" si="73"/>
        <v>3.9237524900000098</v>
      </c>
      <c r="K59" s="36"/>
      <c r="L59" s="36"/>
      <c r="M59" s="37">
        <f t="shared" si="13"/>
        <v>42002</v>
      </c>
      <c r="N59" s="38">
        <f t="shared" ref="N59:AS59" si="74">IF(AND(N$37="S/A", N30&gt;0), ((1+N30/200)^2-1)*100, IF(AND(N$37="Qtrly", N30&gt;0), ((1+N30/400)^4-1)*100, ""))</f>
        <v>4.1706009599999927</v>
      </c>
      <c r="O59" s="38">
        <f t="shared" si="74"/>
        <v>4.4013932900000219</v>
      </c>
      <c r="P59" s="38">
        <f t="shared" si="74"/>
        <v>4.3257960000000262</v>
      </c>
      <c r="Q59" s="38">
        <f t="shared" si="74"/>
        <v>4.49746176000001</v>
      </c>
      <c r="R59" s="38">
        <f t="shared" si="74"/>
        <v>4.7593190399999985</v>
      </c>
      <c r="S59" s="38">
        <f t="shared" si="74"/>
        <v>4.9559270400000077</v>
      </c>
      <c r="T59" s="38">
        <f t="shared" si="74"/>
        <v>4.5352880624999869</v>
      </c>
      <c r="U59" s="38">
        <f t="shared" si="74"/>
        <v>4.6968936224999869</v>
      </c>
      <c r="V59" s="38">
        <f t="shared" si="74"/>
        <v>5.1158067600000079</v>
      </c>
      <c r="W59" s="38">
        <f t="shared" si="74"/>
        <v>5.3260901224999824</v>
      </c>
      <c r="X59" s="38">
        <f t="shared" si="74"/>
        <v>5.4626302500000001</v>
      </c>
      <c r="Y59" s="38" t="str">
        <f t="shared" si="74"/>
        <v/>
      </c>
      <c r="Z59" s="38">
        <f t="shared" si="74"/>
        <v>4.6590380900000117</v>
      </c>
      <c r="AA59" s="38">
        <f t="shared" si="74"/>
        <v>5.1475922224999859</v>
      </c>
      <c r="AB59" s="38">
        <f t="shared" si="74"/>
        <v>5.3004345600000002</v>
      </c>
      <c r="AC59" s="38">
        <f t="shared" si="74"/>
        <v>5.7112985599999888</v>
      </c>
      <c r="AD59" s="38" t="str">
        <f t="shared" si="74"/>
        <v/>
      </c>
      <c r="AE59" s="38" t="str">
        <f t="shared" si="74"/>
        <v/>
      </c>
      <c r="AF59" s="38">
        <f t="shared" si="74"/>
        <v>5.3979423224999934</v>
      </c>
      <c r="AG59" s="38">
        <f t="shared" si="74"/>
        <v>5.3784371599999936</v>
      </c>
      <c r="AH59" s="38" t="str">
        <f t="shared" si="74"/>
        <v/>
      </c>
      <c r="AI59" s="38">
        <f t="shared" si="74"/>
        <v>4.993836222499981</v>
      </c>
      <c r="AJ59" s="38">
        <f t="shared" si="74"/>
        <v>5.1988692225000133</v>
      </c>
      <c r="AK59" s="38">
        <f t="shared" si="74"/>
        <v>5.1734416725061738</v>
      </c>
      <c r="AL59" s="38">
        <f t="shared" si="74"/>
        <v>5.2450292099999851</v>
      </c>
      <c r="AM59" s="38" t="str">
        <f t="shared" si="74"/>
        <v/>
      </c>
      <c r="AN59" s="38">
        <f t="shared" si="74"/>
        <v>4.5403187415799184</v>
      </c>
      <c r="AO59" s="38">
        <f t="shared" si="74"/>
        <v>5.1505953204550536</v>
      </c>
      <c r="AP59" s="38">
        <f t="shared" si="74"/>
        <v>5.3579073600000138</v>
      </c>
      <c r="AQ59" s="38">
        <f t="shared" si="74"/>
        <v>4.2767745600000184</v>
      </c>
      <c r="AR59" s="38">
        <f t="shared" si="74"/>
        <v>4.4637305625000234</v>
      </c>
      <c r="AS59" s="38">
        <f t="shared" si="74"/>
        <v>4.6048245224999951</v>
      </c>
      <c r="AT59" s="38">
        <f t="shared" ref="AT59:BN59" si="75">IF(AND(AT$37="S/A", AT30&gt;0), ((1+AT30/200)^2-1)*100, IF(AND(AT$37="Qtrly", AT30&gt;0), ((1+AT30/400)^4-1)*100, ""))</f>
        <v>4.6692686399999905</v>
      </c>
      <c r="AU59" s="38">
        <f t="shared" si="75"/>
        <v>4.6948472024999743</v>
      </c>
      <c r="AV59" s="38">
        <f t="shared" si="75"/>
        <v>4.9712948025000259</v>
      </c>
      <c r="AW59" s="38">
        <f t="shared" si="75"/>
        <v>5.3825433599999917</v>
      </c>
      <c r="AX59" s="38" t="str">
        <f t="shared" si="75"/>
        <v/>
      </c>
      <c r="AY59" s="38">
        <f t="shared" si="75"/>
        <v>4.3891324099999851</v>
      </c>
      <c r="AZ59" s="38">
        <f t="shared" si="75"/>
        <v>4.2624788100000144</v>
      </c>
      <c r="BA59" s="38">
        <f t="shared" si="75"/>
        <v>4.3349888024999839</v>
      </c>
      <c r="BB59" s="38">
        <f t="shared" si="75"/>
        <v>4.9692457025000136</v>
      </c>
      <c r="BC59" s="38" t="str">
        <f t="shared" si="75"/>
        <v/>
      </c>
      <c r="BD59" s="38">
        <f t="shared" si="75"/>
        <v>4.5506249999999859</v>
      </c>
      <c r="BE59" s="38" t="str">
        <f t="shared" si="75"/>
        <v/>
      </c>
      <c r="BF59" s="38">
        <f t="shared" si="75"/>
        <v>4.2583598553084911</v>
      </c>
      <c r="BG59" s="38">
        <f t="shared" si="75"/>
        <v>4.1297793600000077</v>
      </c>
      <c r="BH59" s="38">
        <f t="shared" si="75"/>
        <v>4.4218296900000009</v>
      </c>
      <c r="BI59" s="38">
        <f t="shared" si="75"/>
        <v>4.7777432099999739</v>
      </c>
      <c r="BJ59" s="38">
        <f t="shared" si="75"/>
        <v>5.0430259024999868</v>
      </c>
      <c r="BK59" s="38">
        <f t="shared" si="75"/>
        <v>4.3860673024999963</v>
      </c>
      <c r="BL59" s="38">
        <f t="shared" si="75"/>
        <v>4.7050795025000092</v>
      </c>
      <c r="BM59" s="38">
        <f t="shared" si="75"/>
        <v>5.1496430625000089</v>
      </c>
      <c r="BN59" s="38">
        <f t="shared" si="75"/>
        <v>5.3558544900000005</v>
      </c>
    </row>
    <row r="60" spans="1:66" x14ac:dyDescent="0.25">
      <c r="A60" s="34">
        <f t="shared" si="11"/>
        <v>42003</v>
      </c>
      <c r="B60" s="35" t="str">
        <f t="shared" ref="B60:J60" si="76">IF(AND(B$37="S/A", B31&gt;0), ((1+B31/200)^2-1)*100, IF(AND(B$37="Qtrly", B31&gt;0), ((1+B31/400)^4-1)*100, ""))</f>
        <v/>
      </c>
      <c r="C60" s="35" t="str">
        <f t="shared" si="76"/>
        <v/>
      </c>
      <c r="D60" s="35">
        <f t="shared" si="76"/>
        <v>3.5367300900000176</v>
      </c>
      <c r="E60" s="35">
        <f t="shared" si="76"/>
        <v>3.6232382024999898</v>
      </c>
      <c r="F60" s="35">
        <f t="shared" si="76"/>
        <v>3.6344360100000195</v>
      </c>
      <c r="G60" s="35">
        <f t="shared" si="76"/>
        <v>3.6802515224999999</v>
      </c>
      <c r="H60" s="35">
        <f t="shared" si="76"/>
        <v>3.6924707024999837</v>
      </c>
      <c r="I60" s="38">
        <f t="shared" si="76"/>
        <v>3.7474659224999929</v>
      </c>
      <c r="J60" s="38">
        <f t="shared" si="76"/>
        <v>3.8758448025000058</v>
      </c>
      <c r="K60" s="36"/>
      <c r="L60" s="36"/>
      <c r="M60" s="37">
        <f t="shared" si="13"/>
        <v>42003</v>
      </c>
      <c r="N60" s="38">
        <f t="shared" ref="N60:AS60" si="77">IF(AND(N$37="S/A", N31&gt;0), ((1+N31/200)^2-1)*100, IF(AND(N$37="Qtrly", N31&gt;0), ((1+N31/400)^4-1)*100, ""))</f>
        <v>4.1369225625000006</v>
      </c>
      <c r="O60" s="38">
        <f t="shared" si="77"/>
        <v>4.3574618025000067</v>
      </c>
      <c r="P60" s="38">
        <f t="shared" si="77"/>
        <v>4.2645209999999878</v>
      </c>
      <c r="Q60" s="38">
        <f t="shared" si="77"/>
        <v>4.4494220025000031</v>
      </c>
      <c r="R60" s="38">
        <f t="shared" si="77"/>
        <v>4.70303300249999</v>
      </c>
      <c r="S60" s="38">
        <f t="shared" si="77"/>
        <v>4.8985639999999941</v>
      </c>
      <c r="T60" s="38">
        <f t="shared" si="77"/>
        <v>4.5015507599999838</v>
      </c>
      <c r="U60" s="38">
        <f t="shared" si="77"/>
        <v>4.6713148100000046</v>
      </c>
      <c r="V60" s="38">
        <f t="shared" si="77"/>
        <v>5.0676250625000252</v>
      </c>
      <c r="W60" s="38">
        <f t="shared" si="77"/>
        <v>5.2706780224999861</v>
      </c>
      <c r="X60" s="38">
        <f t="shared" si="77"/>
        <v>5.4153958400000146</v>
      </c>
      <c r="Y60" s="38" t="str">
        <f t="shared" si="77"/>
        <v/>
      </c>
      <c r="Z60" s="38">
        <f t="shared" si="77"/>
        <v>4.6211894025000033</v>
      </c>
      <c r="AA60" s="38">
        <f t="shared" si="77"/>
        <v>5.0717252024999881</v>
      </c>
      <c r="AB60" s="38">
        <f t="shared" si="77"/>
        <v>5.2440033224999905</v>
      </c>
      <c r="AC60" s="38">
        <f t="shared" si="77"/>
        <v>5.6598968100000313</v>
      </c>
      <c r="AD60" s="38" t="str">
        <f t="shared" si="77"/>
        <v/>
      </c>
      <c r="AE60" s="38" t="str">
        <f t="shared" si="77"/>
        <v/>
      </c>
      <c r="AF60" s="38">
        <f t="shared" si="77"/>
        <v>5.3445640625000124</v>
      </c>
      <c r="AG60" s="38">
        <f t="shared" si="77"/>
        <v>5.3250638400000216</v>
      </c>
      <c r="AH60" s="38" t="str">
        <f t="shared" si="77"/>
        <v/>
      </c>
      <c r="AI60" s="38">
        <f t="shared" si="77"/>
        <v>4.9313409599999858</v>
      </c>
      <c r="AJ60" s="38">
        <f t="shared" si="77"/>
        <v>5.1486176400000083</v>
      </c>
      <c r="AK60" s="38">
        <f t="shared" si="77"/>
        <v>5.1246380750377796</v>
      </c>
      <c r="AL60" s="38">
        <f t="shared" si="77"/>
        <v>5.2019462399999883</v>
      </c>
      <c r="AM60" s="38" t="str">
        <f t="shared" si="77"/>
        <v/>
      </c>
      <c r="AN60" s="38">
        <f t="shared" si="77"/>
        <v>4.5165419278005325</v>
      </c>
      <c r="AO60" s="38">
        <f t="shared" si="77"/>
        <v>5.0478327939692313</v>
      </c>
      <c r="AP60" s="38">
        <f t="shared" si="77"/>
        <v>5.3076178024999976</v>
      </c>
      <c r="AQ60" s="38">
        <f t="shared" si="77"/>
        <v>4.2195974400000003</v>
      </c>
      <c r="AR60" s="38">
        <f t="shared" si="77"/>
        <v>4.4116112399999796</v>
      </c>
      <c r="AS60" s="38">
        <f t="shared" si="77"/>
        <v>4.552670010000015</v>
      </c>
      <c r="AT60" s="38">
        <f t="shared" ref="AT60:BN60" si="78">IF(AND(AT$37="S/A", AT31&gt;0), ((1+AT31/200)^2-1)*100, IF(AND(AT$37="Qtrly", AT31&gt;0), ((1+AT31/400)^4-1)*100, ""))</f>
        <v>4.613006802499986</v>
      </c>
      <c r="AU60" s="38">
        <f t="shared" si="78"/>
        <v>4.6406243599999897</v>
      </c>
      <c r="AV60" s="38">
        <f t="shared" si="78"/>
        <v>4.9180247025000012</v>
      </c>
      <c r="AW60" s="38">
        <f t="shared" si="78"/>
        <v>5.3250638400000216</v>
      </c>
      <c r="AX60" s="38" t="str">
        <f t="shared" si="78"/>
        <v/>
      </c>
      <c r="AY60" s="38">
        <f t="shared" si="78"/>
        <v>4.2492050625000166</v>
      </c>
      <c r="AZ60" s="38">
        <f t="shared" si="78"/>
        <v>4.2012224100000273</v>
      </c>
      <c r="BA60" s="38">
        <f t="shared" si="78"/>
        <v>4.3104755625000157</v>
      </c>
      <c r="BB60" s="38">
        <f t="shared" si="78"/>
        <v>4.9139275625000201</v>
      </c>
      <c r="BC60" s="38" t="str">
        <f t="shared" si="78"/>
        <v/>
      </c>
      <c r="BD60" s="38">
        <f t="shared" si="78"/>
        <v>4.4943950624999784</v>
      </c>
      <c r="BE60" s="38" t="str">
        <f t="shared" si="78"/>
        <v/>
      </c>
      <c r="BF60" s="38">
        <f t="shared" si="78"/>
        <v>3.9780013991681962</v>
      </c>
      <c r="BG60" s="38">
        <f t="shared" si="78"/>
        <v>4.1022293024999934</v>
      </c>
      <c r="BH60" s="38">
        <f t="shared" si="78"/>
        <v>4.3727856900000139</v>
      </c>
      <c r="BI60" s="38">
        <f t="shared" si="78"/>
        <v>4.7214522225000222</v>
      </c>
      <c r="BJ60" s="38">
        <f t="shared" si="78"/>
        <v>4.9856390624999802</v>
      </c>
      <c r="BK60" s="38">
        <f t="shared" si="78"/>
        <v>4.2757534025000155</v>
      </c>
      <c r="BL60" s="38">
        <f t="shared" si="78"/>
        <v>4.6569920400000075</v>
      </c>
      <c r="BM60" s="38">
        <f t="shared" si="78"/>
        <v>5.1004284225000029</v>
      </c>
      <c r="BN60" s="38">
        <f t="shared" si="78"/>
        <v>5.3384059025000097</v>
      </c>
    </row>
    <row r="61" spans="1:66" x14ac:dyDescent="0.25">
      <c r="A61" s="34">
        <f t="shared" si="11"/>
        <v>42004</v>
      </c>
      <c r="B61" s="39" t="str">
        <f t="shared" ref="B61:J61" si="79">IF(AND(B$37="S/A", B32&gt;0), ((1+B32/200)^2-1)*100, IF(AND(B$37="Qtrly", B32&gt;0), ((1+B32/400)^4-1)*100, ""))</f>
        <v/>
      </c>
      <c r="C61" s="39" t="str">
        <f t="shared" si="79"/>
        <v/>
      </c>
      <c r="D61" s="39">
        <f t="shared" si="79"/>
        <v>3.5509760000000057</v>
      </c>
      <c r="E61" s="39">
        <f t="shared" si="79"/>
        <v>3.6028801024999835</v>
      </c>
      <c r="F61" s="39">
        <f t="shared" si="79"/>
        <v>3.6140768100000109</v>
      </c>
      <c r="G61" s="39">
        <f t="shared" si="79"/>
        <v>3.6537791024999988</v>
      </c>
      <c r="H61" s="39">
        <f t="shared" si="79"/>
        <v>3.6955256100000167</v>
      </c>
      <c r="I61" s="40">
        <f t="shared" si="79"/>
        <v>3.7250587024999726</v>
      </c>
      <c r="J61" s="40">
        <f t="shared" si="79"/>
        <v>3.8483283600000195</v>
      </c>
      <c r="K61" s="36"/>
      <c r="L61" s="36"/>
      <c r="M61" s="37">
        <f t="shared" si="13"/>
        <v>42004</v>
      </c>
      <c r="N61" s="40">
        <f t="shared" ref="N61:AS61" si="80">IF(AND(N$37="S/A", N32&gt;0), ((1+N32/200)^2-1)*100, IF(AND(N$37="Qtrly", N32&gt;0), ((1+N32/400)^4-1)*100, ""))</f>
        <v>4.1440660100000137</v>
      </c>
      <c r="O61" s="40">
        <f t="shared" si="80"/>
        <v>4.353375622500022</v>
      </c>
      <c r="P61" s="40">
        <f t="shared" si="80"/>
        <v>4.2451210024999853</v>
      </c>
      <c r="Q61" s="40">
        <f t="shared" si="80"/>
        <v>4.4259172099999855</v>
      </c>
      <c r="R61" s="40">
        <f t="shared" si="80"/>
        <v>4.6794996900000108</v>
      </c>
      <c r="S61" s="40">
        <f t="shared" si="80"/>
        <v>4.8709124224999956</v>
      </c>
      <c r="T61" s="40">
        <f t="shared" si="80"/>
        <v>4.5005285024999786</v>
      </c>
      <c r="U61" s="40">
        <f t="shared" si="80"/>
        <v>4.6549460100000051</v>
      </c>
      <c r="V61" s="40">
        <f t="shared" si="80"/>
        <v>5.0358516899999817</v>
      </c>
      <c r="W61" s="40">
        <f t="shared" si="80"/>
        <v>5.240925690000009</v>
      </c>
      <c r="X61" s="40">
        <f t="shared" si="80"/>
        <v>5.3753575624999828</v>
      </c>
      <c r="Y61" s="40" t="str">
        <f t="shared" si="80"/>
        <v/>
      </c>
      <c r="Z61" s="40">
        <f t="shared" si="80"/>
        <v>4.5976652899999859</v>
      </c>
      <c r="AA61" s="40">
        <f t="shared" si="80"/>
        <v>5.0471255625000211</v>
      </c>
      <c r="AB61" s="40">
        <f t="shared" si="80"/>
        <v>5.218357759999992</v>
      </c>
      <c r="AC61" s="40">
        <f t="shared" si="80"/>
        <v>5.6290617599999981</v>
      </c>
      <c r="AD61" s="40" t="str">
        <f t="shared" si="80"/>
        <v/>
      </c>
      <c r="AE61" s="40" t="str">
        <f t="shared" si="80"/>
        <v/>
      </c>
      <c r="AF61" s="40">
        <f t="shared" si="80"/>
        <v>5.315827522499994</v>
      </c>
      <c r="AG61" s="40">
        <f t="shared" si="80"/>
        <v>5.2963299600000013</v>
      </c>
      <c r="AH61" s="40" t="str">
        <f t="shared" si="80"/>
        <v/>
      </c>
      <c r="AI61" s="40">
        <f t="shared" si="80"/>
        <v>4.9026608399999727</v>
      </c>
      <c r="AJ61" s="40">
        <f t="shared" si="80"/>
        <v>5.1229837025000169</v>
      </c>
      <c r="AK61" s="40">
        <f t="shared" si="80"/>
        <v>5.0976476381147551</v>
      </c>
      <c r="AL61" s="40">
        <f t="shared" si="80"/>
        <v>5.1824592225000021</v>
      </c>
      <c r="AM61" s="40" t="str">
        <f t="shared" si="80"/>
        <v/>
      </c>
      <c r="AN61" s="40">
        <f t="shared" si="80"/>
        <v>4.5186093158007257</v>
      </c>
      <c r="AO61" s="40">
        <f t="shared" si="80"/>
        <v>5.0561340379659647</v>
      </c>
      <c r="AP61" s="40">
        <f t="shared" si="80"/>
        <v>5.2799123600000053</v>
      </c>
      <c r="AQ61" s="40">
        <f t="shared" si="80"/>
        <v>4.1920355025000022</v>
      </c>
      <c r="AR61" s="40">
        <f t="shared" si="80"/>
        <v>4.3850456099999935</v>
      </c>
      <c r="AS61" s="40">
        <f t="shared" si="80"/>
        <v>4.5281312099999749</v>
      </c>
      <c r="AT61" s="40">
        <f t="shared" ref="AT61:BN61" si="81">IF(AND(AT$37="S/A", AT32&gt;0), ((1+AT32/200)^2-1)*100, IF(AND(AT$37="Qtrly", AT32&gt;0), ((1+AT32/400)^4-1)*100, ""))</f>
        <v>4.587438240000008</v>
      </c>
      <c r="AU61" s="40">
        <f t="shared" si="81"/>
        <v>4.6140296099999922</v>
      </c>
      <c r="AV61" s="40">
        <f t="shared" si="81"/>
        <v>4.8872981025000151</v>
      </c>
      <c r="AW61" s="40">
        <f t="shared" si="81"/>
        <v>5.293251562500001</v>
      </c>
      <c r="AX61" s="40" t="str">
        <f t="shared" si="81"/>
        <v/>
      </c>
      <c r="AY61" s="40">
        <f t="shared" si="81"/>
        <v>4.2512471224999793</v>
      </c>
      <c r="AZ61" s="40">
        <f t="shared" si="81"/>
        <v>4.2247019024999943</v>
      </c>
      <c r="BA61" s="40">
        <f t="shared" si="81"/>
        <v>4.3114968900000106</v>
      </c>
      <c r="BB61" s="40">
        <f t="shared" si="81"/>
        <v>4.8903705599999903</v>
      </c>
      <c r="BC61" s="40" t="str">
        <f t="shared" si="81"/>
        <v/>
      </c>
      <c r="BD61" s="40">
        <f t="shared" si="81"/>
        <v>4.4698631025000157</v>
      </c>
      <c r="BE61" s="40" t="str">
        <f t="shared" si="81"/>
        <v/>
      </c>
      <c r="BF61" s="40">
        <f t="shared" si="81"/>
        <v>3.9790310920531979</v>
      </c>
      <c r="BG61" s="40">
        <f t="shared" si="81"/>
        <v>4.1063105624999929</v>
      </c>
      <c r="BH61" s="40">
        <f t="shared" si="81"/>
        <v>4.3452035025000058</v>
      </c>
      <c r="BI61" s="40">
        <f t="shared" si="81"/>
        <v>4.6948472024999743</v>
      </c>
      <c r="BJ61" s="40">
        <f t="shared" si="81"/>
        <v>4.957976009999987</v>
      </c>
      <c r="BK61" s="40">
        <f t="shared" si="81"/>
        <v>4.290050062500006</v>
      </c>
      <c r="BL61" s="40">
        <f t="shared" si="81"/>
        <v>4.6242579600000111</v>
      </c>
      <c r="BM61" s="40">
        <f t="shared" si="81"/>
        <v>5.0737753025000165</v>
      </c>
      <c r="BN61" s="40">
        <f t="shared" si="81"/>
        <v>5.315827522499994</v>
      </c>
    </row>
    <row r="62" spans="1:66" x14ac:dyDescent="0.25">
      <c r="A62" s="43"/>
      <c r="B62" s="36"/>
      <c r="C62" s="36"/>
      <c r="D62" s="36"/>
      <c r="E62" s="36"/>
      <c r="F62" s="36"/>
      <c r="G62" s="36"/>
      <c r="H62" s="36"/>
      <c r="I62" s="36"/>
      <c r="J62" s="47"/>
      <c r="K62" s="36"/>
      <c r="L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1"/>
      <c r="BG62" s="1"/>
      <c r="BH62" s="1"/>
      <c r="BI62" s="1"/>
      <c r="BJ62" s="1"/>
      <c r="BK62" s="1"/>
      <c r="BL62" s="1"/>
    </row>
    <row r="63" spans="1:66" ht="15" customHeight="1" x14ac:dyDescent="0.25">
      <c r="A63" s="43"/>
      <c r="B63" s="306" t="s">
        <v>5</v>
      </c>
      <c r="C63" s="307"/>
      <c r="D63" s="307"/>
      <c r="E63" s="307"/>
      <c r="F63" s="307"/>
      <c r="G63" s="307"/>
      <c r="H63" s="307"/>
      <c r="I63" s="307"/>
      <c r="J63" s="308"/>
      <c r="K63" s="18"/>
      <c r="L63" s="19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1"/>
      <c r="BG63" s="1"/>
      <c r="BH63" s="1"/>
      <c r="BI63" s="1"/>
      <c r="BJ63" s="1"/>
      <c r="BK63" s="1"/>
      <c r="BL63" s="1"/>
    </row>
    <row r="64" spans="1:66" x14ac:dyDescent="0.25">
      <c r="A64" s="45" t="s">
        <v>6</v>
      </c>
      <c r="B64" s="46"/>
      <c r="C64" s="47"/>
      <c r="D64" s="47">
        <f t="shared" ref="D64:J64" si="82">AVERAGE(D39:D61)</f>
        <v>3.5732321196739094</v>
      </c>
      <c r="E64" s="47">
        <f t="shared" si="82"/>
        <v>3.6288163440217418</v>
      </c>
      <c r="F64" s="47">
        <f t="shared" si="82"/>
        <v>3.6613079814130445</v>
      </c>
      <c r="G64" s="47">
        <f t="shared" si="82"/>
        <v>3.7289628366304375</v>
      </c>
      <c r="H64" s="47">
        <f t="shared" si="82"/>
        <v>3.7659955040909092</v>
      </c>
      <c r="I64" s="47">
        <f t="shared" si="82"/>
        <v>3.8359351784782594</v>
      </c>
      <c r="J64" s="48">
        <f t="shared" si="82"/>
        <v>3.9829517253260902</v>
      </c>
      <c r="K64" s="36"/>
      <c r="L64" s="36"/>
      <c r="N64" s="8"/>
      <c r="O64" s="8"/>
      <c r="P64" s="8"/>
      <c r="Q64" s="8"/>
      <c r="R64" s="8"/>
      <c r="AG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66" x14ac:dyDescent="0.25">
      <c r="A65" s="49"/>
      <c r="B65" s="36"/>
      <c r="C65" s="36"/>
      <c r="D65" s="36"/>
      <c r="E65" s="36"/>
      <c r="F65" s="36"/>
      <c r="G65" s="36"/>
      <c r="H65" s="36"/>
      <c r="I65" s="41"/>
      <c r="J65" s="47"/>
      <c r="K65" s="36"/>
      <c r="L65" s="36"/>
      <c r="N65" s="8"/>
      <c r="O65" s="8"/>
      <c r="P65" s="8"/>
      <c r="Q65" s="8"/>
      <c r="R65" s="8"/>
      <c r="AG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:66" x14ac:dyDescent="0.25">
      <c r="A66" s="49"/>
      <c r="B66" s="291" t="s">
        <v>7</v>
      </c>
      <c r="C66" s="292"/>
      <c r="D66" s="292"/>
      <c r="E66" s="292"/>
      <c r="F66" s="292"/>
      <c r="G66" s="292"/>
      <c r="H66" s="292"/>
      <c r="I66" s="292"/>
      <c r="J66" s="293"/>
      <c r="K66" s="20"/>
      <c r="L66" s="20"/>
      <c r="N66" s="8"/>
      <c r="O66" s="8"/>
      <c r="P66" s="8"/>
      <c r="Q66" s="8"/>
      <c r="R66" s="8"/>
      <c r="AG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</row>
    <row r="67" spans="1:66" x14ac:dyDescent="0.25">
      <c r="A67" s="49"/>
      <c r="B67" s="255"/>
      <c r="C67" s="256"/>
      <c r="E67" s="256" t="s">
        <v>154</v>
      </c>
      <c r="F67" s="256" t="s">
        <v>11</v>
      </c>
      <c r="G67" s="256"/>
      <c r="H67" s="256"/>
      <c r="I67" s="256"/>
      <c r="J67" s="257"/>
      <c r="K67" s="20"/>
      <c r="L67" s="20"/>
      <c r="N67" s="8"/>
      <c r="O67" s="8"/>
      <c r="P67" s="8"/>
      <c r="Q67" s="8"/>
      <c r="R67" s="8"/>
      <c r="AG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1:66" x14ac:dyDescent="0.25">
      <c r="A68" s="49"/>
      <c r="B68" s="39"/>
      <c r="C68" s="7"/>
      <c r="D68" s="7"/>
      <c r="E68" s="242">
        <v>5</v>
      </c>
      <c r="F68" s="258">
        <f>F64+(G64-F64)/(G9-F9)*($B$3+1826-F9)</f>
        <v>3.7110692351245778</v>
      </c>
      <c r="G68" s="41"/>
      <c r="H68" s="25"/>
      <c r="I68" s="25"/>
      <c r="J68" s="288"/>
      <c r="K68" s="21"/>
      <c r="L68" s="21"/>
      <c r="N68" s="8"/>
      <c r="O68" s="8"/>
      <c r="P68" s="8"/>
      <c r="Q68" s="8"/>
      <c r="R68" s="8"/>
      <c r="AG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1:66" x14ac:dyDescent="0.25">
      <c r="A69" s="49"/>
      <c r="I69" s="1"/>
      <c r="N69" s="8"/>
      <c r="O69" s="8"/>
      <c r="P69" s="8"/>
      <c r="Q69" s="8"/>
      <c r="R69" s="8"/>
      <c r="AO69" s="259"/>
      <c r="AP69" s="259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1:66" x14ac:dyDescent="0.25">
      <c r="A70" s="49"/>
      <c r="E70" s="8"/>
      <c r="P70" s="8"/>
      <c r="Q70" s="8"/>
      <c r="R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1:66" x14ac:dyDescent="0.25">
      <c r="A71" s="49"/>
      <c r="N71" s="291" t="s">
        <v>8</v>
      </c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3"/>
    </row>
    <row r="72" spans="1:66" x14ac:dyDescent="0.25">
      <c r="M72" s="224" t="str">
        <f t="shared" ref="M72:M97" si="83">A7</f>
        <v>Security name</v>
      </c>
      <c r="N72" s="58" t="str">
        <f t="shared" ref="N72:AS72" si="84">N7</f>
        <v>AIANZ 7 1/4 11/07/15</v>
      </c>
      <c r="O72" s="58" t="str">
        <f t="shared" si="84"/>
        <v>AIANZ 8 08/10/16</v>
      </c>
      <c r="P72" s="58" t="str">
        <f t="shared" si="84"/>
        <v>AIANZ 8 11/15/16</v>
      </c>
      <c r="Q72" s="58" t="str">
        <f t="shared" si="84"/>
        <v>AIANZ 5.47 10/17/17</v>
      </c>
      <c r="R72" s="58" t="str">
        <f t="shared" si="84"/>
        <v>AIANZ 4.73 12/13/19</v>
      </c>
      <c r="S72" s="58" t="str">
        <f t="shared" si="84"/>
        <v>AIANZ 5.52 05/28/21</v>
      </c>
      <c r="T72" s="58" t="str">
        <f t="shared" si="84"/>
        <v>GENEPO 7.65 03/15/16</v>
      </c>
      <c r="U72" s="58" t="str">
        <f t="shared" si="84"/>
        <v>GENEPO 7.185 09/15/16</v>
      </c>
      <c r="V72" s="58" t="str">
        <f t="shared" si="84"/>
        <v>GENEPO 5.205 11/01/19</v>
      </c>
      <c r="W72" s="58" t="str">
        <f t="shared" si="84"/>
        <v>GENEPO 8.3 06/23/20</v>
      </c>
      <c r="X72" s="58" t="str">
        <f t="shared" si="84"/>
        <v>GENEPO 5.81 03/08/23</v>
      </c>
      <c r="Y72" s="58" t="str">
        <f t="shared" si="84"/>
        <v>MRPNZ 8.36 05/15/13</v>
      </c>
      <c r="Z72" s="58" t="str">
        <f t="shared" si="84"/>
        <v>MRPNZ 7.55 10/12/16</v>
      </c>
      <c r="AA72" s="58" t="str">
        <f t="shared" si="84"/>
        <v>MRPNZ 5.029 03/06/19</v>
      </c>
      <c r="AB72" s="58" t="str">
        <f t="shared" si="84"/>
        <v>MRPNZ 8.21 02/11/20</v>
      </c>
      <c r="AC72" s="58" t="str">
        <f t="shared" si="84"/>
        <v>MRPNZ 5.793 03/06/23</v>
      </c>
      <c r="AD72" s="58" t="str">
        <f t="shared" si="84"/>
        <v>VCTNZ 7.8 10/15/14</v>
      </c>
      <c r="AE72" s="58" t="str">
        <f t="shared" si="84"/>
        <v>WIANZ 7 1/2 11/15/13</v>
      </c>
      <c r="AF72" s="58" t="str">
        <f t="shared" si="84"/>
        <v>WIANZ 5.27 06/11/20</v>
      </c>
      <c r="AG72" s="58" t="str">
        <f t="shared" si="84"/>
        <v>WIANZ 6 1/4 05/15/21</v>
      </c>
      <c r="AH72" s="58" t="str">
        <f t="shared" si="84"/>
        <v>CENNZ 8 05/15/14</v>
      </c>
      <c r="AI72" s="58" t="str">
        <f t="shared" si="84"/>
        <v>CENNZ 7.855 04/13/17</v>
      </c>
      <c r="AJ72" s="58" t="str">
        <f t="shared" si="84"/>
        <v>CENNZ 4.8 05/24/18</v>
      </c>
      <c r="AK72" s="58" t="str">
        <f t="shared" si="84"/>
        <v>CENNZ 5.8 05/15/19</v>
      </c>
      <c r="AL72" s="58" t="str">
        <f t="shared" si="84"/>
        <v>CENNZ 5.277 05/27/20</v>
      </c>
      <c r="AM72" s="58" t="str">
        <f t="shared" si="84"/>
        <v>PIFAU 6.39 03/29/13</v>
      </c>
      <c r="AN72" s="58" t="str">
        <f t="shared" si="84"/>
        <v>PIFAU 6.53 06/29/15</v>
      </c>
      <c r="AO72" s="58" t="str">
        <f t="shared" si="84"/>
        <v>PIFAU 6.74 09/28/17</v>
      </c>
      <c r="AP72" s="58" t="str">
        <f t="shared" si="84"/>
        <v>PIFAU 6.31 12/20/18</v>
      </c>
      <c r="AQ72" s="58" t="str">
        <f t="shared" si="84"/>
        <v>TPNZ 6.595 02/15/17</v>
      </c>
      <c r="AR72" s="58" t="str">
        <f t="shared" si="84"/>
        <v>TPNZ 5.14 11/30/18</v>
      </c>
      <c r="AS72" s="58" t="str">
        <f t="shared" si="84"/>
        <v>TPNZ 4.65 09/06/19</v>
      </c>
      <c r="AT72" s="58" t="str">
        <f t="shared" ref="AT72:BN72" si="85">AT7</f>
        <v>TPNZ 7.19 11/12/19</v>
      </c>
      <c r="AU72" s="58" t="str">
        <f t="shared" si="85"/>
        <v>TPNZ 6.95 06/10/20</v>
      </c>
      <c r="AV72" s="58" t="str">
        <f t="shared" si="85"/>
        <v>TPNZ 5.448 03/15/23</v>
      </c>
      <c r="AW72" s="58" t="str">
        <f t="shared" si="85"/>
        <v>TPNZ 5.893 03/15/28</v>
      </c>
      <c r="AX72" s="58" t="str">
        <f t="shared" si="85"/>
        <v>SPKNZ 6.92 03/22/13</v>
      </c>
      <c r="AY72" s="58" t="str">
        <f t="shared" si="85"/>
        <v>SPKNZ 8.65 06/15/15</v>
      </c>
      <c r="AZ72" s="58" t="str">
        <f t="shared" si="85"/>
        <v>SPKNZ 8.35 06/15/15</v>
      </c>
      <c r="BA72" s="58" t="str">
        <f t="shared" si="85"/>
        <v>SPKNZ 7.04 03/22/16</v>
      </c>
      <c r="BB72" s="58" t="str">
        <f t="shared" si="85"/>
        <v>SPKNZ 5 1/4 10/25/19</v>
      </c>
      <c r="BC72" s="58" t="str">
        <f t="shared" si="85"/>
        <v>TLSAU 7.15 11/24/14</v>
      </c>
      <c r="BD72" s="58" t="str">
        <f t="shared" si="85"/>
        <v>TLSAU 7.515 07/11/17</v>
      </c>
      <c r="BE72" s="58" t="str">
        <f t="shared" si="85"/>
        <v>FCGNZ 6.86 04/21/14</v>
      </c>
      <c r="BF72" s="58" t="str">
        <f t="shared" si="85"/>
        <v>FCGNZ 7 3/4 03/10/15</v>
      </c>
      <c r="BG72" s="58" t="str">
        <f t="shared" si="85"/>
        <v>FCGNZ 6.83 03/04/16</v>
      </c>
      <c r="BH72" s="58" t="str">
        <f t="shared" si="85"/>
        <v>FCGNZ 4.6 10/24/17</v>
      </c>
      <c r="BI72" s="58" t="str">
        <f t="shared" si="85"/>
        <v>FCGNZ 5.52 02/25/20</v>
      </c>
      <c r="BJ72" s="58" t="str">
        <f t="shared" si="85"/>
        <v>FCGNZ 5.9 02/25/22</v>
      </c>
      <c r="BK72" s="58" t="str">
        <f t="shared" si="85"/>
        <v>MERINZ 7.15 03/16/15</v>
      </c>
      <c r="BL72" s="58" t="str">
        <f t="shared" si="85"/>
        <v>MERINZ 7.55 03/16/17</v>
      </c>
      <c r="BM72" s="58" t="str">
        <f t="shared" si="85"/>
        <v>CHRINT 5.15 12/06/19</v>
      </c>
      <c r="BN72" s="32" t="str">
        <f t="shared" si="85"/>
        <v>CHRINT 6 1/4 10/04/21</v>
      </c>
    </row>
    <row r="73" spans="1:66" x14ac:dyDescent="0.25">
      <c r="M73" s="224" t="str">
        <f t="shared" si="83"/>
        <v>Coupon frequency</v>
      </c>
      <c r="N73" s="31" t="str">
        <f t="shared" ref="N73:AS73" si="86">N8</f>
        <v>S/A</v>
      </c>
      <c r="O73" s="31" t="str">
        <f t="shared" si="86"/>
        <v>S/A</v>
      </c>
      <c r="P73" s="31" t="str">
        <f t="shared" si="86"/>
        <v>S/A</v>
      </c>
      <c r="Q73" s="31" t="str">
        <f t="shared" si="86"/>
        <v>S/A</v>
      </c>
      <c r="R73" s="31" t="str">
        <f t="shared" si="86"/>
        <v>S/A</v>
      </c>
      <c r="S73" s="31" t="str">
        <f t="shared" si="86"/>
        <v>S/A</v>
      </c>
      <c r="T73" s="31" t="str">
        <f t="shared" si="86"/>
        <v>S/A</v>
      </c>
      <c r="U73" s="31" t="str">
        <f t="shared" si="86"/>
        <v>S/A</v>
      </c>
      <c r="V73" s="31" t="str">
        <f t="shared" si="86"/>
        <v>S/A</v>
      </c>
      <c r="W73" s="31" t="str">
        <f t="shared" si="86"/>
        <v>S/A</v>
      </c>
      <c r="X73" s="31" t="str">
        <f t="shared" si="86"/>
        <v>S/A</v>
      </c>
      <c r="Y73" s="31" t="str">
        <f t="shared" si="86"/>
        <v>#N/A N/A</v>
      </c>
      <c r="Z73" s="31" t="str">
        <f t="shared" si="86"/>
        <v>S/A</v>
      </c>
      <c r="AA73" s="31" t="str">
        <f t="shared" si="86"/>
        <v>S/A</v>
      </c>
      <c r="AB73" s="31" t="str">
        <f t="shared" si="86"/>
        <v>S/A</v>
      </c>
      <c r="AC73" s="31" t="str">
        <f t="shared" si="86"/>
        <v>S/A</v>
      </c>
      <c r="AD73" s="31" t="str">
        <f t="shared" si="86"/>
        <v>#N/A N/A</v>
      </c>
      <c r="AE73" s="31" t="str">
        <f t="shared" si="86"/>
        <v>#N/A N/A</v>
      </c>
      <c r="AF73" s="31" t="str">
        <f t="shared" si="86"/>
        <v>S/A</v>
      </c>
      <c r="AG73" s="31" t="str">
        <f t="shared" si="86"/>
        <v>S/A</v>
      </c>
      <c r="AH73" s="31" t="str">
        <f t="shared" si="86"/>
        <v>#N/A N/A</v>
      </c>
      <c r="AI73" s="31" t="str">
        <f t="shared" si="86"/>
        <v>S/A</v>
      </c>
      <c r="AJ73" s="31" t="str">
        <f t="shared" si="86"/>
        <v>S/A</v>
      </c>
      <c r="AK73" s="31" t="str">
        <f t="shared" si="86"/>
        <v>Qtrly</v>
      </c>
      <c r="AL73" s="31" t="str">
        <f t="shared" si="86"/>
        <v>S/A</v>
      </c>
      <c r="AM73" s="31" t="str">
        <f t="shared" si="86"/>
        <v>#N/A N/A</v>
      </c>
      <c r="AN73" s="31" t="str">
        <f t="shared" si="86"/>
        <v>Qtrly</v>
      </c>
      <c r="AO73" s="31" t="str">
        <f t="shared" si="86"/>
        <v>Qtrly</v>
      </c>
      <c r="AP73" s="31" t="str">
        <f t="shared" si="86"/>
        <v>S/A</v>
      </c>
      <c r="AQ73" s="31" t="str">
        <f t="shared" si="86"/>
        <v>S/A</v>
      </c>
      <c r="AR73" s="31" t="str">
        <f t="shared" si="86"/>
        <v>S/A</v>
      </c>
      <c r="AS73" s="31" t="str">
        <f t="shared" si="86"/>
        <v>S/A</v>
      </c>
      <c r="AT73" s="31" t="str">
        <f t="shared" ref="AT73:BN73" si="87">AT8</f>
        <v>S/A</v>
      </c>
      <c r="AU73" s="31" t="str">
        <f t="shared" si="87"/>
        <v>S/A</v>
      </c>
      <c r="AV73" s="31" t="str">
        <f t="shared" si="87"/>
        <v>S/A</v>
      </c>
      <c r="AW73" s="31" t="str">
        <f t="shared" si="87"/>
        <v>S/A</v>
      </c>
      <c r="AX73" s="31" t="str">
        <f t="shared" si="87"/>
        <v>#N/A N/A</v>
      </c>
      <c r="AY73" s="31" t="str">
        <f t="shared" si="87"/>
        <v>S/A</v>
      </c>
      <c r="AZ73" s="31" t="str">
        <f t="shared" si="87"/>
        <v>S/A</v>
      </c>
      <c r="BA73" s="31" t="str">
        <f t="shared" si="87"/>
        <v>S/A</v>
      </c>
      <c r="BB73" s="31" t="str">
        <f t="shared" si="87"/>
        <v>S/A</v>
      </c>
      <c r="BC73" s="31" t="str">
        <f t="shared" si="87"/>
        <v>#N/A N/A</v>
      </c>
      <c r="BD73" s="31" t="str">
        <f t="shared" si="87"/>
        <v>S/A</v>
      </c>
      <c r="BE73" s="31" t="str">
        <f t="shared" si="87"/>
        <v>#N/A N/A</v>
      </c>
      <c r="BF73" s="31" t="str">
        <f t="shared" si="87"/>
        <v>Qtrly</v>
      </c>
      <c r="BG73" s="31" t="str">
        <f t="shared" si="87"/>
        <v>S/A</v>
      </c>
      <c r="BH73" s="31" t="str">
        <f t="shared" si="87"/>
        <v>S/A</v>
      </c>
      <c r="BI73" s="31" t="str">
        <f t="shared" si="87"/>
        <v>S/A</v>
      </c>
      <c r="BJ73" s="31" t="str">
        <f t="shared" si="87"/>
        <v>S/A</v>
      </c>
      <c r="BK73" s="31" t="str">
        <f t="shared" si="87"/>
        <v>S/A</v>
      </c>
      <c r="BL73" s="31" t="str">
        <f t="shared" si="87"/>
        <v>S/A</v>
      </c>
      <c r="BM73" s="31" t="str">
        <f t="shared" si="87"/>
        <v>S/A</v>
      </c>
      <c r="BN73" s="30" t="str">
        <f t="shared" si="87"/>
        <v>S/A</v>
      </c>
    </row>
    <row r="74" spans="1:66" x14ac:dyDescent="0.25">
      <c r="B74" s="42"/>
      <c r="H74" s="8"/>
      <c r="I74" s="8"/>
      <c r="J74" s="8"/>
      <c r="K74" s="8"/>
      <c r="L74" s="8"/>
      <c r="M74" s="224" t="str">
        <f t="shared" si="83"/>
        <v>Maturity date</v>
      </c>
      <c r="N74" s="167" t="str">
        <f t="shared" ref="N74:AS74" si="88">N9</f>
        <v>7/11/2015</v>
      </c>
      <c r="O74" s="167" t="str">
        <f t="shared" si="88"/>
        <v>10/08/2016</v>
      </c>
      <c r="P74" s="167" t="str">
        <f t="shared" si="88"/>
        <v>15/11/2016</v>
      </c>
      <c r="Q74" s="167" t="str">
        <f t="shared" si="88"/>
        <v>17/10/2017</v>
      </c>
      <c r="R74" s="167" t="str">
        <f t="shared" si="88"/>
        <v>13/12/2019</v>
      </c>
      <c r="S74" s="167" t="str">
        <f t="shared" si="88"/>
        <v>28/05/2021</v>
      </c>
      <c r="T74" s="167" t="str">
        <f t="shared" si="88"/>
        <v>15/03/2016</v>
      </c>
      <c r="U74" s="167" t="str">
        <f t="shared" si="88"/>
        <v>15/09/2016</v>
      </c>
      <c r="V74" s="167" t="str">
        <f t="shared" si="88"/>
        <v>1/11/2019</v>
      </c>
      <c r="W74" s="167" t="str">
        <f t="shared" si="88"/>
        <v>23/06/2020</v>
      </c>
      <c r="X74" s="167" t="str">
        <f t="shared" si="88"/>
        <v>8/03/2023</v>
      </c>
      <c r="Y74" s="167" t="str">
        <f t="shared" si="88"/>
        <v>15/05/2013</v>
      </c>
      <c r="Z74" s="167" t="str">
        <f t="shared" si="88"/>
        <v>12/10/2016</v>
      </c>
      <c r="AA74" s="167" t="str">
        <f t="shared" si="88"/>
        <v>6/03/2019</v>
      </c>
      <c r="AB74" s="167" t="str">
        <f t="shared" si="88"/>
        <v>11/02/2020</v>
      </c>
      <c r="AC74" s="167" t="str">
        <f t="shared" si="88"/>
        <v>6/03/2023</v>
      </c>
      <c r="AD74" s="167" t="str">
        <f t="shared" si="88"/>
        <v>15/10/2014</v>
      </c>
      <c r="AE74" s="167" t="str">
        <f t="shared" si="88"/>
        <v>15/11/2013</v>
      </c>
      <c r="AF74" s="167" t="str">
        <f t="shared" si="88"/>
        <v>11/06/2020</v>
      </c>
      <c r="AG74" s="167" t="str">
        <f t="shared" si="88"/>
        <v>15/05/2021</v>
      </c>
      <c r="AH74" s="167" t="str">
        <f t="shared" si="88"/>
        <v>15/05/2014</v>
      </c>
      <c r="AI74" s="167" t="str">
        <f t="shared" si="88"/>
        <v>13/04/2017</v>
      </c>
      <c r="AJ74" s="167" t="str">
        <f t="shared" si="88"/>
        <v>24/05/2018</v>
      </c>
      <c r="AK74" s="167" t="str">
        <f t="shared" si="88"/>
        <v>15/05/2019</v>
      </c>
      <c r="AL74" s="167" t="str">
        <f t="shared" si="88"/>
        <v>27/05/2020</v>
      </c>
      <c r="AM74" s="167" t="str">
        <f t="shared" si="88"/>
        <v>29/03/2013</v>
      </c>
      <c r="AN74" s="167" t="str">
        <f t="shared" si="88"/>
        <v>29/06/2015</v>
      </c>
      <c r="AO74" s="167" t="str">
        <f t="shared" si="88"/>
        <v>28/09/2017</v>
      </c>
      <c r="AP74" s="167" t="str">
        <f t="shared" si="88"/>
        <v>20/12/2018</v>
      </c>
      <c r="AQ74" s="167" t="str">
        <f t="shared" si="88"/>
        <v>15/02/2017</v>
      </c>
      <c r="AR74" s="167" t="str">
        <f t="shared" si="88"/>
        <v>30/11/2018</v>
      </c>
      <c r="AS74" s="167" t="str">
        <f t="shared" si="88"/>
        <v>6/09/2019</v>
      </c>
      <c r="AT74" s="167" t="str">
        <f t="shared" ref="AT74:BN74" si="89">AT9</f>
        <v>12/11/2019</v>
      </c>
      <c r="AU74" s="167" t="str">
        <f t="shared" si="89"/>
        <v>10/06/2020</v>
      </c>
      <c r="AV74" s="167" t="str">
        <f t="shared" si="89"/>
        <v>15/03/2023</v>
      </c>
      <c r="AW74" s="167" t="str">
        <f t="shared" si="89"/>
        <v>15/03/2028</v>
      </c>
      <c r="AX74" s="167" t="str">
        <f t="shared" si="89"/>
        <v>22/03/2013</v>
      </c>
      <c r="AY74" s="167" t="str">
        <f t="shared" si="89"/>
        <v>15/06/2015</v>
      </c>
      <c r="AZ74" s="167" t="str">
        <f t="shared" si="89"/>
        <v>15/06/2015</v>
      </c>
      <c r="BA74" s="167" t="str">
        <f t="shared" si="89"/>
        <v>22/03/2016</v>
      </c>
      <c r="BB74" s="167" t="str">
        <f t="shared" si="89"/>
        <v>25/10/2019</v>
      </c>
      <c r="BC74" s="167" t="str">
        <f t="shared" si="89"/>
        <v>24/11/2014</v>
      </c>
      <c r="BD74" s="167" t="str">
        <f t="shared" si="89"/>
        <v>11/07/2017</v>
      </c>
      <c r="BE74" s="167" t="str">
        <f t="shared" si="89"/>
        <v>21/04/2014</v>
      </c>
      <c r="BF74" s="167" t="str">
        <f t="shared" si="89"/>
        <v>10/03/2015</v>
      </c>
      <c r="BG74" s="167" t="str">
        <f t="shared" si="89"/>
        <v>4/03/2016</v>
      </c>
      <c r="BH74" s="167" t="str">
        <f t="shared" si="89"/>
        <v>24/10/2017</v>
      </c>
      <c r="BI74" s="167" t="str">
        <f t="shared" si="89"/>
        <v>25/02/2020</v>
      </c>
      <c r="BJ74" s="167" t="str">
        <f t="shared" si="89"/>
        <v>25/02/2022</v>
      </c>
      <c r="BK74" s="167" t="str">
        <f t="shared" si="89"/>
        <v>16/03/2015</v>
      </c>
      <c r="BL74" s="167" t="str">
        <f t="shared" si="89"/>
        <v>16/03/2017</v>
      </c>
      <c r="BM74" s="167" t="str">
        <f t="shared" si="89"/>
        <v>6/12/2019</v>
      </c>
      <c r="BN74" s="170" t="str">
        <f t="shared" si="89"/>
        <v>4/10/2021</v>
      </c>
    </row>
    <row r="75" spans="1:66" x14ac:dyDescent="0.25">
      <c r="B75" s="42"/>
      <c r="M75" s="43">
        <f t="shared" si="83"/>
        <v>41974</v>
      </c>
      <c r="N75" s="233">
        <f t="shared" ref="N75:N97" si="90">IF(N39="","",N39-(D39+(E39-D39)/($E$9-$D$9)*($N$9-$D$9)))</f>
        <v>0.57497770075127397</v>
      </c>
      <c r="O75" s="233">
        <f t="shared" ref="O75:O97" si="91">IF(O39="","",O39-(D39+(E39-D39)/($E$9-$D$9)*($O$9-$D$9)))</f>
        <v>0.66249254371539035</v>
      </c>
      <c r="P75" s="234">
        <f t="shared" ref="P75:P97" si="92">IF(P39="","",P39-(D39+(E39-D39)/($E$9-$D$9)*($P$9-$D$9)))</f>
        <v>0.69818793029488146</v>
      </c>
      <c r="Q75" s="233">
        <f t="shared" ref="Q75:Q97" si="93">IF(Q39="","",Q39-(D39+(E39-D39)/($E$9-$D$9)*($Q$9-$D$9)))</f>
        <v>0.86378822037951197</v>
      </c>
      <c r="R75" s="234">
        <f t="shared" ref="R75:R97" si="94">IF(R39="","",R39-(F39+(G39-F39)/($G$9-$F$9)*($R$9-$F$9)))</f>
        <v>1.0368776404534157</v>
      </c>
      <c r="S75" s="235">
        <f t="shared" ref="S75:S97" si="95">IF(S39="","",S39-(H39+(I39-H39)/($I$9-$H$9)*($S$9-$H$9)))</f>
        <v>1.175697999660716</v>
      </c>
      <c r="T75" s="233">
        <f t="shared" ref="T75:T97" si="96">IF(T39="","",T39-(D39+(E39-D39)/($E$9-$D$9)*($T$9-$D$9)))</f>
        <v>0.93043926174356839</v>
      </c>
      <c r="U75" s="234">
        <f t="shared" ref="U75:U97" si="97">IF(U39="","",U39-(D39+(E39-D39)/($E$9-$D$9)*($U$9-$D$9)))</f>
        <v>1.0946571364923168</v>
      </c>
      <c r="V75" s="235">
        <f t="shared" ref="V75:V97" si="98">IF(V39="","",V39-(F39+(G39-F39)/($G$9-$F$9)*($V$9-$F$9)))</f>
        <v>1.5420541232682559</v>
      </c>
      <c r="W75" s="235">
        <f t="shared" ref="W75:W97" si="99">IF(W39="","",W39-(G39+(H39-G39)/($H$9-$G$9)*($W$9-$G$9)))</f>
        <v>1.5608567223101435</v>
      </c>
      <c r="X75" s="234">
        <f t="shared" ref="X75:X97" si="100">IF(X39="","",X39-(H39+(I39-H39)/($I$9-$H$9)*($X$9-$H$9)))</f>
        <v>1.6441994556071262</v>
      </c>
      <c r="Y75" s="236" t="str">
        <f t="shared" ref="Y75:Y97" si="101">IF(Y39="","",Y39-(C39+(D39-C39)/($D$9-$C$9)*($Y$9-$C$9)))</f>
        <v/>
      </c>
      <c r="Z75" s="234">
        <f t="shared" ref="Z75:Z97" si="102">IF(Z39="","",Z39-(D39+(E39-D39)/($E$9-$D$9)*($Z$9-$D$9)))</f>
        <v>1.0550783642000168</v>
      </c>
      <c r="AA75" s="234">
        <f t="shared" ref="AA75:AA97" si="103">IF(AA39="","",AA39-(E39+(F39-E39)/($F$9-$E$9)*($AA$9-$E$9)))</f>
        <v>1.4787064447912335</v>
      </c>
      <c r="AB75" s="234">
        <f t="shared" ref="AB75:AB97" si="104">IF(AB39="","",AB39-(F39+(G39-F39)/($G$9-$F$9)*($AB$9-$F$9)))</f>
        <v>1.5615835757178753</v>
      </c>
      <c r="AC75" s="236">
        <f t="shared" ref="AC75:AC97" si="105">IF(AC39="","",AC39-(H39+(I39-H39)/($I$9-$H$9)*($AC$9-$H$9)))</f>
        <v>1.8778079489285653</v>
      </c>
      <c r="AD75" s="234" t="str">
        <f t="shared" ref="AD75:AD97" si="106">IF(AD39="","",AD39-(C39+(D39-C39)/($D$9-$C$9)*($AD$9-$C$9)))</f>
        <v/>
      </c>
      <c r="AE75" s="234" t="str">
        <f t="shared" ref="AE75:AE97" si="107">IF(AE39="","",AE39-(C39+(D39-C39)/($D$9-$C$9)*($AE$9-$C$9)))</f>
        <v/>
      </c>
      <c r="AF75" s="234">
        <f t="shared" ref="AF75:AF97" si="108">IF(AF39="","",AF39-(G39+(H39-G39)/($H$9-$G$9)*($AF$9-$G$9)))</f>
        <v>1.6486464240822736</v>
      </c>
      <c r="AG75" s="234">
        <f t="shared" ref="AG75:AG97" si="109">IF(AG39="","",AG39-(H39+(I39-H39)/($I$9-$H$9)*($AG$9-$H$9)))</f>
        <v>1.5978635199999758</v>
      </c>
      <c r="AH75" s="234" t="str">
        <f t="shared" ref="AH75:AH97" si="110">IF(AH39="","",AH39-(C39+(D39-C39)/($D$9-$C$9)*($AH$9-$C$9)))</f>
        <v/>
      </c>
      <c r="AI75" s="234">
        <f t="shared" ref="AI75:AI97" si="111">IF(AI39="","",AI39-(D39+(E39-D39)/($E$9-$D$9)*($AI$9-$D$9)))</f>
        <v>1.3792793056076906</v>
      </c>
      <c r="AJ75" s="234">
        <f t="shared" ref="AJ75:AJ97" si="112">IF(AJ39="","",AJ39-(E39+(F39-E39)/($F$9-$E$9)*($AJ$9-$E$9)))</f>
        <v>1.5484025259340628</v>
      </c>
      <c r="AK75" s="234">
        <f t="shared" ref="AK75:AK97" si="113">IF(AK39="","",AK39-(F39+(G39-F39)/($G$9-$F$9)*($AK$9-$F$9)))</f>
        <v>1.4695374845429998</v>
      </c>
      <c r="AL75" s="236">
        <f t="shared" ref="AL75:AL97" si="114">IF(AL39="","",AL39-(G39+(H39-G39)/($H$9-$G$9)*($AL$9-$G$9)))</f>
        <v>1.5027593412974976</v>
      </c>
      <c r="AM75" s="234"/>
      <c r="AN75" s="236">
        <f t="shared" ref="AN75:AN97" si="115">IF(AN39="","",AN39-(D39+(E39-D39)/($E$9-$D$9)*($AN$9-$D$9)))</f>
        <v>0.93452180643900373</v>
      </c>
      <c r="AO75" s="234">
        <f t="shared" ref="AO75:AO97" si="116">IF(AO39="","",AO39-(D39+(E39-D39)/($E$9-$D$9)*($AO$9-$D$9)))</f>
        <v>1.4955131358808273</v>
      </c>
      <c r="AP75" s="234">
        <f t="shared" ref="AP75:AP97" si="117">IF(AP39="","",AP39-(E39+(F39-E39)/($F$9-$E$9)*($AP$9-$E$9)))</f>
        <v>1.696189367472563</v>
      </c>
      <c r="AQ75" s="236">
        <f t="shared" ref="AQ75:AQ97" si="118">IF(AQ39="","",AQ39-(D39+(E39-D39)/($E$9-$D$9)*($AQ$9-$D$9)))</f>
        <v>0.64943457766923363</v>
      </c>
      <c r="AR75" s="234">
        <f t="shared" ref="AR75:AR97" si="119">IF(AR39="","",AR39-(E39+(F39-E39)/($F$9-$E$9)*($AR$9-$E$9)))</f>
        <v>0.79994546673077238</v>
      </c>
      <c r="AS75" s="236">
        <f t="shared" ref="AS75:AS97" si="120">IF(AS39="","",AS39-(F39+(G39-F39)/($G$9-$F$9)*($AS$9-$F$9)))</f>
        <v>0.90087074952143764</v>
      </c>
      <c r="AT75" s="234">
        <f t="shared" ref="AT75:AT97" si="121">IF(AT39="","",AT39-(F39+(G39-F39)/($G$9-$F$9)*($AT$9-$F$9)))</f>
        <v>0.95837789556675901</v>
      </c>
      <c r="AU75" s="234">
        <f t="shared" ref="AU75:AU97" si="122">IF(AU39="","",AU39-(G39+(H39-G39)/($H$9-$G$9)*($AU$9-$G$9)))</f>
        <v>0.93833432506330672</v>
      </c>
      <c r="AV75" s="248">
        <f t="shared" ref="AV75:AV97" si="123">IF(AV39="","",AV39-(H39+(I39-H39)/($I$9-$H$9)*($AV$9-$H$9)))</f>
        <v>1.1343384277321213</v>
      </c>
      <c r="AW75" s="236"/>
      <c r="AX75" s="234"/>
      <c r="AY75" s="233">
        <f t="shared" ref="AY75:AY97" si="124">IF(AY39="","",AY39-(D39+(E39-D39)/($E$9-$D$9)*($AY$9-$D$9)))</f>
        <v>0.68324126380258177</v>
      </c>
      <c r="AZ75" s="233">
        <f t="shared" ref="AZ75:AZ97" si="125">IF(AZ39="","",AZ39-(D39+(E39-D39)/($E$9-$D$9)*($AZ$9-$D$9)))</f>
        <v>0.6658822663025652</v>
      </c>
      <c r="BA75" s="234">
        <f t="shared" ref="BA75:BA97" si="126">IF(BA39="","",BA39-(D39+(E39-D39)/($E$9-$D$9)*($BA$9-$D$9)))</f>
        <v>0.75318356263077391</v>
      </c>
      <c r="BB75" s="235">
        <f t="shared" ref="BB75:BB97" si="127">IF(BB39="","",BB39-(F39+(G39-F39)/($G$9-$F$9)*($BB$9-$F$9)))</f>
        <v>1.2576410849874295</v>
      </c>
      <c r="BC75" s="234" t="str">
        <f t="shared" ref="BC75:BC97" si="128">IF(BC39="","",BC39-(C39+(D39-C39)/($D$9-$C$9)*($BC$9-$C$9)))</f>
        <v/>
      </c>
      <c r="BD75" s="236">
        <f t="shared" ref="BD75:BD97" si="129">IF(BD39="","",BD39-(D39+(E39-D39)/($E$9-$D$9)*($BD$9-$D$9)))</f>
        <v>1.0121789054589665</v>
      </c>
      <c r="BE75" s="234" t="str">
        <f t="shared" ref="BE75:BE97" si="130">IF(BE39="","",BE39-(C39+(D39-C39)/($D$9-$C$9)*($BE$9-$C$9)))</f>
        <v/>
      </c>
      <c r="BF75" s="236" t="e">
        <f t="shared" ref="BF75:BF97" si="131">IF(BF39="","",BF39-(C39+(D39-C39)/($D$9-$C$9)*($BF$9-$C$9)))</f>
        <v>#VALUE!</v>
      </c>
      <c r="BG75" s="234">
        <f t="shared" ref="BG75:BG97" si="132">IF(BG39="","",BG39-(D39+(E39-D39)/($E$9-$D$9)*($BG$9-$D$9)))</f>
        <v>0.53888573499229864</v>
      </c>
      <c r="BH75" s="234">
        <f t="shared" ref="BH75:BH97" si="133">IF(BH39="","",BH39-(D39+(E39-D39)/($E$9-$D$9)*($BH$9-$D$9)))</f>
        <v>0.79281492626668681</v>
      </c>
      <c r="BI75" s="234">
        <f t="shared" ref="BI75:BI97" si="134">IF(BI39="","",BI39-(F39+(G39-F39)/($G$9-$F$9)*($BI$9-$F$9)))</f>
        <v>1.0425780847795867</v>
      </c>
      <c r="BJ75" s="234">
        <f t="shared" ref="BJ75:BJ97" si="135">IF(BJ39="","",BJ39-(H39+(I39-H39)/($I$9-$H$9)*($BJ$9-$H$9)))</f>
        <v>1.2513629525356835</v>
      </c>
      <c r="BK75" s="234" t="e">
        <f t="shared" ref="BK75:BK97" si="136">IF(BK39="","",BK39-(C39+(D39-C39)/($D$9-$C$9)*($BK$9-$C$9)))</f>
        <v>#VALUE!</v>
      </c>
      <c r="BL75" s="234">
        <f t="shared" ref="BL75:BL97" si="137">IF(BL39="","",BL39-(D39+(E39-D39)/($E$9-$D$9)*($BL$9-$D$9)))</f>
        <v>1.0851128045589946</v>
      </c>
      <c r="BM75" s="234">
        <f t="shared" ref="BM75:BM97" si="138">IF(BM39="","",BM39-(F39+(G39-F39)/($G$9-$F$9)*($BM$9-$F$9)))</f>
        <v>1.4330743871725415</v>
      </c>
      <c r="BN75" s="234">
        <f t="shared" ref="BN75:BN97" si="139">IF(BN39="","",BN39-(H39+(I39-H39)/($I$9-$H$9)*($BN$9-$H$9)))</f>
        <v>1.5704336516785671</v>
      </c>
    </row>
    <row r="76" spans="1:66" x14ac:dyDescent="0.25">
      <c r="B76" s="42"/>
      <c r="M76" s="43">
        <f t="shared" si="83"/>
        <v>41975</v>
      </c>
      <c r="N76" s="233">
        <f t="shared" si="90"/>
        <v>0.56738990598973649</v>
      </c>
      <c r="O76" s="233">
        <f t="shared" si="91"/>
        <v>0.67129431377691295</v>
      </c>
      <c r="P76" s="234">
        <f t="shared" si="92"/>
        <v>0.70486595764100324</v>
      </c>
      <c r="Q76" s="233">
        <f t="shared" si="93"/>
        <v>0.86720265646411088</v>
      </c>
      <c r="R76" s="234">
        <f t="shared" si="94"/>
        <v>1.0346691327203636</v>
      </c>
      <c r="S76" s="235">
        <f t="shared" si="95"/>
        <v>1.1789182826142612</v>
      </c>
      <c r="T76" s="233">
        <f t="shared" si="96"/>
        <v>0.92614670605125582</v>
      </c>
      <c r="U76" s="234">
        <f t="shared" si="97"/>
        <v>1.0955398535615508</v>
      </c>
      <c r="V76" s="235">
        <f t="shared" si="98"/>
        <v>1.5398094421095601</v>
      </c>
      <c r="W76" s="235">
        <f t="shared" si="99"/>
        <v>1.5606423510758942</v>
      </c>
      <c r="X76" s="234">
        <f t="shared" si="100"/>
        <v>1.6525336527428629</v>
      </c>
      <c r="Y76" s="236" t="str">
        <f t="shared" si="101"/>
        <v/>
      </c>
      <c r="Z76" s="234">
        <f t="shared" si="102"/>
        <v>1.0553673583999936</v>
      </c>
      <c r="AA76" s="234">
        <f t="shared" si="103"/>
        <v>1.4740913628187187</v>
      </c>
      <c r="AB76" s="234">
        <f t="shared" si="104"/>
        <v>1.5565235568072802</v>
      </c>
      <c r="AC76" s="236">
        <f t="shared" si="105"/>
        <v>1.8810284365714351</v>
      </c>
      <c r="AD76" s="234" t="str">
        <f t="shared" si="106"/>
        <v/>
      </c>
      <c r="AE76" s="234" t="str">
        <f t="shared" si="107"/>
        <v/>
      </c>
      <c r="AF76" s="234">
        <f t="shared" si="108"/>
        <v>1.642003624367061</v>
      </c>
      <c r="AG76" s="234">
        <f t="shared" si="109"/>
        <v>1.6011162874999929</v>
      </c>
      <c r="AH76" s="234" t="str">
        <f t="shared" si="110"/>
        <v/>
      </c>
      <c r="AI76" s="234">
        <f t="shared" si="111"/>
        <v>1.3796695231384648</v>
      </c>
      <c r="AJ76" s="234">
        <f t="shared" si="112"/>
        <v>1.5476283498901422</v>
      </c>
      <c r="AK76" s="234">
        <f t="shared" si="113"/>
        <v>1.4848880273826293</v>
      </c>
      <c r="AL76" s="236">
        <f t="shared" si="114"/>
        <v>1.5214108834809532</v>
      </c>
      <c r="AM76" s="234"/>
      <c r="AN76" s="236">
        <f t="shared" si="115"/>
        <v>0.92352576068514081</v>
      </c>
      <c r="AO76" s="234">
        <f t="shared" si="116"/>
        <v>1.5058960397308523</v>
      </c>
      <c r="AP76" s="234">
        <f t="shared" si="117"/>
        <v>1.6857705766209095</v>
      </c>
      <c r="AQ76" s="236">
        <f t="shared" si="118"/>
        <v>0.65000684264615805</v>
      </c>
      <c r="AR76" s="234">
        <f t="shared" si="119"/>
        <v>0.79620415538461486</v>
      </c>
      <c r="AS76" s="236">
        <f t="shared" si="120"/>
        <v>0.89839180212844116</v>
      </c>
      <c r="AT76" s="234">
        <f t="shared" si="121"/>
        <v>0.95403190590048847</v>
      </c>
      <c r="AU76" s="234">
        <f t="shared" si="122"/>
        <v>0.93568286797468536</v>
      </c>
      <c r="AV76" s="234">
        <f t="shared" si="123"/>
        <v>1.1364600293428668</v>
      </c>
      <c r="AW76" s="236"/>
      <c r="AX76" s="234"/>
      <c r="AY76" s="233">
        <f t="shared" si="124"/>
        <v>0.66759800157948179</v>
      </c>
      <c r="AZ76" s="233">
        <f t="shared" si="125"/>
        <v>0.62982164907948546</v>
      </c>
      <c r="BA76" s="234">
        <f t="shared" si="126"/>
        <v>0.74975910295384063</v>
      </c>
      <c r="BB76" s="235">
        <f t="shared" si="127"/>
        <v>1.2543133499244119</v>
      </c>
      <c r="BC76" s="234" t="str">
        <f t="shared" si="128"/>
        <v/>
      </c>
      <c r="BD76" s="236">
        <f t="shared" si="129"/>
        <v>1.0177561923281977</v>
      </c>
      <c r="BE76" s="234" t="str">
        <f t="shared" si="130"/>
        <v/>
      </c>
      <c r="BF76" s="236" t="e">
        <f t="shared" si="131"/>
        <v>#VALUE!</v>
      </c>
      <c r="BG76" s="234">
        <f t="shared" si="132"/>
        <v>0.53483438806152428</v>
      </c>
      <c r="BH76" s="234">
        <f t="shared" si="133"/>
        <v>0.79606896586667686</v>
      </c>
      <c r="BI76" s="234">
        <f t="shared" si="134"/>
        <v>1.038512061177554</v>
      </c>
      <c r="BJ76" s="234">
        <f t="shared" si="135"/>
        <v>1.2570415100142798</v>
      </c>
      <c r="BK76" s="234" t="e">
        <f t="shared" si="136"/>
        <v>#VALUE!</v>
      </c>
      <c r="BL76" s="235">
        <f t="shared" si="137"/>
        <v>1.0850748355281978</v>
      </c>
      <c r="BM76" s="234">
        <f t="shared" si="138"/>
        <v>1.4298782005352657</v>
      </c>
      <c r="BN76" s="234">
        <f t="shared" si="139"/>
        <v>1.5667016881714031</v>
      </c>
    </row>
    <row r="77" spans="1:66" x14ac:dyDescent="0.25">
      <c r="B77" s="42"/>
      <c r="M77" s="43">
        <f t="shared" si="83"/>
        <v>41976</v>
      </c>
      <c r="N77" s="233">
        <f t="shared" si="90"/>
        <v>0.5879452641102576</v>
      </c>
      <c r="O77" s="233">
        <f t="shared" si="91"/>
        <v>0.66964243302306281</v>
      </c>
      <c r="P77" s="234">
        <f t="shared" si="92"/>
        <v>0.69860199785897681</v>
      </c>
      <c r="Q77" s="233">
        <f t="shared" si="93"/>
        <v>0.87129269213588412</v>
      </c>
      <c r="R77" s="234">
        <f t="shared" si="94"/>
        <v>1.0440950259634576</v>
      </c>
      <c r="S77" s="235">
        <f t="shared" si="95"/>
        <v>1.1900371439821251</v>
      </c>
      <c r="T77" s="233">
        <f t="shared" si="96"/>
        <v>0.94260442994870397</v>
      </c>
      <c r="U77" s="234">
        <f t="shared" si="97"/>
        <v>1.0913466363384612</v>
      </c>
      <c r="V77" s="235">
        <f t="shared" si="98"/>
        <v>1.5513655410075633</v>
      </c>
      <c r="W77" s="235">
        <f t="shared" si="99"/>
        <v>1.5731152615506492</v>
      </c>
      <c r="X77" s="234">
        <f t="shared" si="100"/>
        <v>1.6638900143213893</v>
      </c>
      <c r="Y77" s="236" t="str">
        <f t="shared" si="101"/>
        <v/>
      </c>
      <c r="Z77" s="234">
        <f t="shared" si="102"/>
        <v>1.053646998199989</v>
      </c>
      <c r="AA77" s="234">
        <f t="shared" si="103"/>
        <v>1.4811321081153639</v>
      </c>
      <c r="AB77" s="234">
        <f t="shared" si="104"/>
        <v>1.5688449609004986</v>
      </c>
      <c r="AC77" s="236">
        <f t="shared" si="105"/>
        <v>1.8923901867857116</v>
      </c>
      <c r="AD77" s="234" t="str">
        <f t="shared" si="106"/>
        <v/>
      </c>
      <c r="AE77" s="234" t="str">
        <f t="shared" si="107"/>
        <v/>
      </c>
      <c r="AF77" s="234">
        <f t="shared" si="108"/>
        <v>1.6535701479113607</v>
      </c>
      <c r="AG77" s="234">
        <f t="shared" si="109"/>
        <v>1.6112525625000096</v>
      </c>
      <c r="AH77" s="234" t="str">
        <f t="shared" si="110"/>
        <v/>
      </c>
      <c r="AI77" s="234">
        <f t="shared" si="111"/>
        <v>1.3828357627615513</v>
      </c>
      <c r="AJ77" s="234">
        <f t="shared" si="112"/>
        <v>1.5532506946153539</v>
      </c>
      <c r="AK77" s="234">
        <f t="shared" si="113"/>
        <v>1.4946713604709885</v>
      </c>
      <c r="AL77" s="236">
        <f t="shared" si="114"/>
        <v>1.5280055814873514</v>
      </c>
      <c r="AM77" s="234"/>
      <c r="AN77" s="236">
        <f t="shared" si="115"/>
        <v>0.95145038857378417</v>
      </c>
      <c r="AO77" s="234">
        <f t="shared" si="116"/>
        <v>1.4678695021571784</v>
      </c>
      <c r="AP77" s="234">
        <f t="shared" si="117"/>
        <v>1.7001518919230696</v>
      </c>
      <c r="AQ77" s="236">
        <f t="shared" si="118"/>
        <v>0.65233752855386129</v>
      </c>
      <c r="AR77" s="234">
        <f t="shared" si="119"/>
        <v>0.80657566134613079</v>
      </c>
      <c r="AS77" s="236">
        <f t="shared" si="120"/>
        <v>0.90807603523297908</v>
      </c>
      <c r="AT77" s="234">
        <f t="shared" si="121"/>
        <v>0.95842483057935057</v>
      </c>
      <c r="AU77" s="234">
        <f t="shared" si="122"/>
        <v>0.95240839281644307</v>
      </c>
      <c r="AV77" s="234">
        <f t="shared" si="123"/>
        <v>1.1498436156964096</v>
      </c>
      <c r="AW77" s="236"/>
      <c r="AX77" s="234"/>
      <c r="AY77" s="233">
        <f t="shared" si="124"/>
        <v>0.72162784152050818</v>
      </c>
      <c r="AZ77" s="233">
        <f t="shared" si="125"/>
        <v>0.67261144152049557</v>
      </c>
      <c r="BA77" s="234">
        <f t="shared" si="126"/>
        <v>0.76019434274613396</v>
      </c>
      <c r="BB77" s="235">
        <f t="shared" si="127"/>
        <v>1.2638515530982208</v>
      </c>
      <c r="BC77" s="234" t="str">
        <f t="shared" si="128"/>
        <v/>
      </c>
      <c r="BD77" s="236">
        <f t="shared" si="129"/>
        <v>0.9742677829718045</v>
      </c>
      <c r="BE77" s="234" t="str">
        <f t="shared" si="130"/>
        <v/>
      </c>
      <c r="BF77" s="236" t="e">
        <f t="shared" si="131"/>
        <v>#VALUE!</v>
      </c>
      <c r="BG77" s="234">
        <f t="shared" si="132"/>
        <v>0.5419292723384479</v>
      </c>
      <c r="BH77" s="234">
        <f t="shared" si="133"/>
        <v>0.792099237433328</v>
      </c>
      <c r="BI77" s="234">
        <f t="shared" si="134"/>
        <v>1.0518444292191527</v>
      </c>
      <c r="BJ77" s="234">
        <f t="shared" si="135"/>
        <v>1.2679924901071287</v>
      </c>
      <c r="BK77" s="234" t="e">
        <f t="shared" si="136"/>
        <v>#VALUE!</v>
      </c>
      <c r="BL77" s="235">
        <f t="shared" si="137"/>
        <v>1.0847557190718002</v>
      </c>
      <c r="BM77" s="234">
        <f t="shared" si="138"/>
        <v>1.439298838054158</v>
      </c>
      <c r="BN77" s="234">
        <f t="shared" si="139"/>
        <v>1.576219535035702</v>
      </c>
    </row>
    <row r="78" spans="1:66" x14ac:dyDescent="0.25">
      <c r="B78" s="42"/>
      <c r="M78" s="43">
        <f t="shared" si="83"/>
        <v>41977</v>
      </c>
      <c r="N78" s="233">
        <f t="shared" si="90"/>
        <v>0.56716018690000514</v>
      </c>
      <c r="O78" s="233">
        <f t="shared" si="91"/>
        <v>0.6323875216999908</v>
      </c>
      <c r="P78" s="234">
        <f t="shared" si="92"/>
        <v>0.6663519919999823</v>
      </c>
      <c r="Q78" s="233">
        <f t="shared" si="93"/>
        <v>0.69312029089997251</v>
      </c>
      <c r="R78" s="234">
        <f t="shared" si="94"/>
        <v>0.99869457828084318</v>
      </c>
      <c r="S78" s="235">
        <f t="shared" si="95"/>
        <v>1.1460527000428815</v>
      </c>
      <c r="T78" s="233">
        <f t="shared" si="96"/>
        <v>0.91107575400001384</v>
      </c>
      <c r="U78" s="234">
        <f t="shared" si="97"/>
        <v>1.0617631856000047</v>
      </c>
      <c r="V78" s="235">
        <f t="shared" si="98"/>
        <v>1.515990961045337</v>
      </c>
      <c r="W78" s="235">
        <f t="shared" si="99"/>
        <v>1.5290949325632837</v>
      </c>
      <c r="X78" s="234">
        <f t="shared" si="100"/>
        <v>1.6346038585285858</v>
      </c>
      <c r="Y78" s="236" t="str">
        <f t="shared" si="101"/>
        <v/>
      </c>
      <c r="Z78" s="234">
        <f t="shared" si="102"/>
        <v>1.0196691028999698</v>
      </c>
      <c r="AA78" s="234">
        <f t="shared" si="103"/>
        <v>1.4390162599944869</v>
      </c>
      <c r="AB78" s="234">
        <f t="shared" si="104"/>
        <v>1.524488420403006</v>
      </c>
      <c r="AC78" s="236">
        <f t="shared" si="105"/>
        <v>1.8568638812143008</v>
      </c>
      <c r="AD78" s="234" t="str">
        <f t="shared" si="106"/>
        <v/>
      </c>
      <c r="AE78" s="234" t="str">
        <f t="shared" si="107"/>
        <v/>
      </c>
      <c r="AF78" s="234">
        <f t="shared" si="108"/>
        <v>1.6084724586392292</v>
      </c>
      <c r="AG78" s="234">
        <f t="shared" si="109"/>
        <v>1.5680558774999964</v>
      </c>
      <c r="AH78" s="234" t="str">
        <f t="shared" si="110"/>
        <v/>
      </c>
      <c r="AI78" s="234">
        <f t="shared" si="111"/>
        <v>1.3384875320999665</v>
      </c>
      <c r="AJ78" s="234">
        <f t="shared" si="112"/>
        <v>1.5135627537087695</v>
      </c>
      <c r="AK78" s="234">
        <f t="shared" si="113"/>
        <v>1.4520985812782885</v>
      </c>
      <c r="AL78" s="236">
        <f t="shared" si="114"/>
        <v>1.4941886587341826</v>
      </c>
      <c r="AM78" s="234"/>
      <c r="AN78" s="236">
        <f t="shared" si="115"/>
        <v>0.93687892385895699</v>
      </c>
      <c r="AO78" s="234">
        <f t="shared" si="116"/>
        <v>1.4260920372575168</v>
      </c>
      <c r="AP78" s="234">
        <f t="shared" si="117"/>
        <v>1.6578169096703101</v>
      </c>
      <c r="AQ78" s="236">
        <f t="shared" si="118"/>
        <v>0.60985121279998911</v>
      </c>
      <c r="AR78" s="234">
        <f t="shared" si="119"/>
        <v>0.76133978076922793</v>
      </c>
      <c r="AS78" s="236">
        <f t="shared" si="120"/>
        <v>0.86348662139798105</v>
      </c>
      <c r="AT78" s="234">
        <f t="shared" si="121"/>
        <v>0.91092203097606905</v>
      </c>
      <c r="AU78" s="234">
        <f t="shared" si="122"/>
        <v>0.90646267164556882</v>
      </c>
      <c r="AV78" s="234">
        <f t="shared" si="123"/>
        <v>1.1135647516285849</v>
      </c>
      <c r="AW78" s="236"/>
      <c r="AX78" s="234"/>
      <c r="AY78" s="233">
        <f t="shared" si="124"/>
        <v>0.6810436889000111</v>
      </c>
      <c r="AZ78" s="233">
        <f t="shared" si="125"/>
        <v>0.65960347639999872</v>
      </c>
      <c r="BA78" s="234">
        <f t="shared" si="126"/>
        <v>0.73373133329999884</v>
      </c>
      <c r="BB78" s="235">
        <f t="shared" si="127"/>
        <v>1.2192967485894153</v>
      </c>
      <c r="BC78" s="234" t="str">
        <f t="shared" si="128"/>
        <v/>
      </c>
      <c r="BD78" s="236">
        <f t="shared" si="129"/>
        <v>0.93104513319998938</v>
      </c>
      <c r="BE78" s="234" t="str">
        <f t="shared" si="130"/>
        <v/>
      </c>
      <c r="BF78" s="236" t="e">
        <f t="shared" si="131"/>
        <v>#VALUE!</v>
      </c>
      <c r="BG78" s="234">
        <f t="shared" si="132"/>
        <v>0.51877577009998888</v>
      </c>
      <c r="BH78" s="234">
        <f t="shared" si="133"/>
        <v>0.75180077770001175</v>
      </c>
      <c r="BI78" s="234">
        <f t="shared" si="134"/>
        <v>1.0025333003148464</v>
      </c>
      <c r="BJ78" s="234">
        <f t="shared" si="135"/>
        <v>1.2277894734428356</v>
      </c>
      <c r="BK78" s="234" t="e">
        <f t="shared" si="136"/>
        <v>#VALUE!</v>
      </c>
      <c r="BL78" s="235">
        <f t="shared" si="137"/>
        <v>1.0438742048999887</v>
      </c>
      <c r="BM78" s="234">
        <f t="shared" si="138"/>
        <v>1.3948060108249272</v>
      </c>
      <c r="BN78" s="234">
        <f t="shared" si="139"/>
        <v>1.535502186814321</v>
      </c>
    </row>
    <row r="79" spans="1:66" x14ac:dyDescent="0.25">
      <c r="B79" s="42"/>
      <c r="M79" s="43">
        <f t="shared" si="83"/>
        <v>41978</v>
      </c>
      <c r="N79" s="233">
        <f t="shared" si="90"/>
        <v>0.56132465049996716</v>
      </c>
      <c r="O79" s="233">
        <f t="shared" si="91"/>
        <v>0.70829359650002655</v>
      </c>
      <c r="P79" s="234">
        <f t="shared" si="92"/>
        <v>0.88826559000000627</v>
      </c>
      <c r="Q79" s="233">
        <f t="shared" si="93"/>
        <v>0.87151883549998077</v>
      </c>
      <c r="R79" s="234">
        <f t="shared" si="94"/>
        <v>1.0377962711335122</v>
      </c>
      <c r="S79" s="235">
        <f t="shared" si="95"/>
        <v>1.1900415767000054</v>
      </c>
      <c r="T79" s="233">
        <f t="shared" si="96"/>
        <v>0.91970868000000827</v>
      </c>
      <c r="U79" s="234">
        <f t="shared" si="97"/>
        <v>1.0840408920000049</v>
      </c>
      <c r="V79" s="235">
        <f t="shared" si="98"/>
        <v>1.5494354669206625</v>
      </c>
      <c r="W79" s="235">
        <f t="shared" si="99"/>
        <v>1.5687420795886107</v>
      </c>
      <c r="X79" s="234">
        <f t="shared" si="100"/>
        <v>1.6704594758000075</v>
      </c>
      <c r="Y79" s="236" t="str">
        <f t="shared" si="101"/>
        <v/>
      </c>
      <c r="Z79" s="234">
        <f t="shared" si="102"/>
        <v>1.0430413830000056</v>
      </c>
      <c r="AA79" s="234">
        <f t="shared" si="103"/>
        <v>1.4810274546428244</v>
      </c>
      <c r="AB79" s="234">
        <f t="shared" si="104"/>
        <v>1.5620225992947128</v>
      </c>
      <c r="AC79" s="236">
        <f t="shared" si="105"/>
        <v>1.8999434264999979</v>
      </c>
      <c r="AD79" s="234" t="str">
        <f t="shared" si="106"/>
        <v/>
      </c>
      <c r="AE79" s="234" t="str">
        <f t="shared" si="107"/>
        <v/>
      </c>
      <c r="AF79" s="234">
        <f t="shared" si="108"/>
        <v>1.6500604600949322</v>
      </c>
      <c r="AG79" s="234">
        <f t="shared" si="109"/>
        <v>1.6121061600000264</v>
      </c>
      <c r="AH79" s="234" t="str">
        <f t="shared" si="110"/>
        <v/>
      </c>
      <c r="AI79" s="234">
        <f t="shared" si="111"/>
        <v>1.3693494295000028</v>
      </c>
      <c r="AJ79" s="234">
        <f t="shared" si="112"/>
        <v>1.5544187085714096</v>
      </c>
      <c r="AK79" s="234">
        <f t="shared" si="113"/>
        <v>1.4927546677038435</v>
      </c>
      <c r="AL79" s="236">
        <f t="shared" si="114"/>
        <v>1.5284203107278413</v>
      </c>
      <c r="AM79" s="234"/>
      <c r="AN79" s="236">
        <f t="shared" si="115"/>
        <v>0.9289288178005255</v>
      </c>
      <c r="AO79" s="234">
        <f t="shared" si="116"/>
        <v>1.4651497428155356</v>
      </c>
      <c r="AP79" s="234">
        <f t="shared" si="117"/>
        <v>1.6972863560713876</v>
      </c>
      <c r="AQ79" s="236">
        <f t="shared" si="118"/>
        <v>0.63932745599998064</v>
      </c>
      <c r="AR79" s="234">
        <f t="shared" si="119"/>
        <v>0.80389996499996563</v>
      </c>
      <c r="AS79" s="236">
        <f t="shared" si="120"/>
        <v>0.90357105130351822</v>
      </c>
      <c r="AT79" s="234">
        <f t="shared" si="121"/>
        <v>0.9493052014168879</v>
      </c>
      <c r="AU79" s="234">
        <f t="shared" si="122"/>
        <v>0.94588730430380652</v>
      </c>
      <c r="AV79" s="234">
        <f t="shared" si="123"/>
        <v>1.1565395270999819</v>
      </c>
      <c r="AW79" s="236"/>
      <c r="AX79" s="234"/>
      <c r="AY79" s="233">
        <f t="shared" si="124"/>
        <v>0.66011991550000371</v>
      </c>
      <c r="AZ79" s="233">
        <f t="shared" si="125"/>
        <v>0.63867970299999133</v>
      </c>
      <c r="BA79" s="234">
        <f t="shared" si="126"/>
        <v>0.74263368099997074</v>
      </c>
      <c r="BB79" s="235">
        <f t="shared" si="127"/>
        <v>1.2589292199685151</v>
      </c>
      <c r="BC79" s="234" t="str">
        <f t="shared" si="128"/>
        <v/>
      </c>
      <c r="BD79" s="236">
        <f t="shared" si="129"/>
        <v>0.96548357649998717</v>
      </c>
      <c r="BE79" s="234" t="str">
        <f t="shared" si="130"/>
        <v/>
      </c>
      <c r="BF79" s="236" t="e">
        <f t="shared" si="131"/>
        <v>#VALUE!</v>
      </c>
      <c r="BG79" s="234">
        <f t="shared" si="132"/>
        <v>0.52794661950001087</v>
      </c>
      <c r="BH79" s="234">
        <f t="shared" si="133"/>
        <v>0.79151588400001183</v>
      </c>
      <c r="BI79" s="234">
        <f t="shared" si="134"/>
        <v>1.0408794806990076</v>
      </c>
      <c r="BJ79" s="234">
        <f t="shared" si="135"/>
        <v>1.2717968274000051</v>
      </c>
      <c r="BK79" s="234" t="e">
        <f t="shared" si="136"/>
        <v>#VALUE!</v>
      </c>
      <c r="BL79" s="235">
        <f t="shared" si="137"/>
        <v>1.0756076754999926</v>
      </c>
      <c r="BM79" s="234">
        <f t="shared" si="138"/>
        <v>1.4340333491813482</v>
      </c>
      <c r="BN79" s="234">
        <f t="shared" si="139"/>
        <v>1.5795510977999947</v>
      </c>
    </row>
    <row r="80" spans="1:66" x14ac:dyDescent="0.25">
      <c r="B80" s="42"/>
      <c r="M80" s="43">
        <f t="shared" si="83"/>
        <v>41981</v>
      </c>
      <c r="N80" s="233">
        <f t="shared" si="90"/>
        <v>0.55112825159745205</v>
      </c>
      <c r="O80" s="233">
        <f t="shared" si="91"/>
        <v>0.6231619783692417</v>
      </c>
      <c r="P80" s="234">
        <f t="shared" si="92"/>
        <v>0.64792018241023763</v>
      </c>
      <c r="Q80" s="233">
        <f t="shared" si="93"/>
        <v>0.8247471533410331</v>
      </c>
      <c r="R80" s="234">
        <f t="shared" si="94"/>
        <v>0.99939923034634726</v>
      </c>
      <c r="S80" s="235">
        <f t="shared" si="95"/>
        <v>1.144049509071432</v>
      </c>
      <c r="T80" s="233">
        <f t="shared" si="96"/>
        <v>0.89979497251281249</v>
      </c>
      <c r="U80" s="234">
        <f t="shared" si="97"/>
        <v>1.0481926614153698</v>
      </c>
      <c r="V80" s="235">
        <f t="shared" si="98"/>
        <v>1.5179725426007806</v>
      </c>
      <c r="W80" s="235">
        <f t="shared" si="99"/>
        <v>1.5290215832278378</v>
      </c>
      <c r="X80" s="234">
        <f t="shared" si="100"/>
        <v>1.6307404102142988</v>
      </c>
      <c r="Y80" s="236" t="str">
        <f t="shared" si="101"/>
        <v/>
      </c>
      <c r="Z80" s="234">
        <f t="shared" si="102"/>
        <v>1.0087071637000236</v>
      </c>
      <c r="AA80" s="234">
        <f t="shared" si="103"/>
        <v>1.4381558632527391</v>
      </c>
      <c r="AB80" s="234">
        <f t="shared" si="104"/>
        <v>1.5228686253400276</v>
      </c>
      <c r="AC80" s="236">
        <f t="shared" si="105"/>
        <v>1.8530203153571634</v>
      </c>
      <c r="AD80" s="234" t="str">
        <f t="shared" si="106"/>
        <v/>
      </c>
      <c r="AE80" s="234" t="str">
        <f t="shared" si="107"/>
        <v/>
      </c>
      <c r="AF80" s="234">
        <f t="shared" si="108"/>
        <v>1.5817408931012724</v>
      </c>
      <c r="AG80" s="234">
        <f t="shared" si="109"/>
        <v>1.5661173124999817</v>
      </c>
      <c r="AH80" s="234" t="str">
        <f t="shared" si="110"/>
        <v/>
      </c>
      <c r="AI80" s="234">
        <f t="shared" si="111"/>
        <v>1.3293061866846179</v>
      </c>
      <c r="AJ80" s="234">
        <f t="shared" si="112"/>
        <v>1.5132151243956233</v>
      </c>
      <c r="AK80" s="234">
        <f t="shared" si="113"/>
        <v>1.4520269959207317</v>
      </c>
      <c r="AL80" s="236">
        <f t="shared" si="114"/>
        <v>1.4972612579430278</v>
      </c>
      <c r="AM80" s="234"/>
      <c r="AN80" s="236">
        <f t="shared" si="115"/>
        <v>0.92235196164668443</v>
      </c>
      <c r="AO80" s="234">
        <f t="shared" si="116"/>
        <v>1.4287725803341216</v>
      </c>
      <c r="AP80" s="234">
        <f t="shared" si="117"/>
        <v>1.6566220651648411</v>
      </c>
      <c r="AQ80" s="236">
        <f t="shared" si="118"/>
        <v>0.59946573686150861</v>
      </c>
      <c r="AR80" s="234">
        <f t="shared" si="119"/>
        <v>0.76130226711538329</v>
      </c>
      <c r="AS80" s="236">
        <f t="shared" si="120"/>
        <v>0.86366197227331165</v>
      </c>
      <c r="AT80" s="234">
        <f t="shared" si="121"/>
        <v>0.91177972855796252</v>
      </c>
      <c r="AU80" s="234">
        <f t="shared" si="122"/>
        <v>0.90638033392405104</v>
      </c>
      <c r="AV80" s="234">
        <f t="shared" si="123"/>
        <v>1.1096478997143251</v>
      </c>
      <c r="AW80" s="236"/>
      <c r="AX80" s="234"/>
      <c r="AY80" s="233">
        <f t="shared" si="124"/>
        <v>0.68241119349488555</v>
      </c>
      <c r="AZ80" s="233">
        <f t="shared" si="125"/>
        <v>0.64054804099487539</v>
      </c>
      <c r="BA80" s="234">
        <f t="shared" si="126"/>
        <v>0.71748090393844199</v>
      </c>
      <c r="BB80" s="235">
        <f t="shared" si="127"/>
        <v>1.2192432338098329</v>
      </c>
      <c r="BC80" s="234" t="str">
        <f t="shared" si="128"/>
        <v/>
      </c>
      <c r="BD80" s="236">
        <f t="shared" si="129"/>
        <v>0.9257588408820463</v>
      </c>
      <c r="BE80" s="234" t="str">
        <f t="shared" si="130"/>
        <v/>
      </c>
      <c r="BF80" s="236" t="e">
        <f t="shared" si="131"/>
        <v>#VALUE!</v>
      </c>
      <c r="BG80" s="234">
        <f t="shared" si="132"/>
        <v>0.50418502741536653</v>
      </c>
      <c r="BH80" s="234">
        <f t="shared" si="133"/>
        <v>0.74972293226667697</v>
      </c>
      <c r="BI80" s="234">
        <f t="shared" si="134"/>
        <v>0.99978736542189672</v>
      </c>
      <c r="BJ80" s="234">
        <f t="shared" si="135"/>
        <v>1.2260212045714209</v>
      </c>
      <c r="BK80" s="234" t="e">
        <f t="shared" si="136"/>
        <v>#VALUE!</v>
      </c>
      <c r="BL80" s="235">
        <f t="shared" si="137"/>
        <v>1.0330795384820566</v>
      </c>
      <c r="BM80" s="234">
        <f t="shared" si="138"/>
        <v>1.3955736415554059</v>
      </c>
      <c r="BN80" s="234">
        <f t="shared" si="139"/>
        <v>1.5331477673571716</v>
      </c>
    </row>
    <row r="81" spans="2:66" x14ac:dyDescent="0.25">
      <c r="B81" s="42"/>
      <c r="M81" s="43">
        <f t="shared" si="83"/>
        <v>41982</v>
      </c>
      <c r="N81" s="233">
        <f t="shared" si="90"/>
        <v>0.55076535583845443</v>
      </c>
      <c r="O81" s="233">
        <f t="shared" si="91"/>
        <v>0.79222209086156825</v>
      </c>
      <c r="P81" s="234">
        <f t="shared" si="92"/>
        <v>0.79340901034613909</v>
      </c>
      <c r="Q81" s="233">
        <f t="shared" si="93"/>
        <v>0.83154511018457899</v>
      </c>
      <c r="R81" s="234">
        <f t="shared" si="94"/>
        <v>1.0126919574118247</v>
      </c>
      <c r="S81" s="235">
        <f t="shared" si="95"/>
        <v>1.159286498314247</v>
      </c>
      <c r="T81" s="233">
        <f t="shared" si="96"/>
        <v>0.89895228030770724</v>
      </c>
      <c r="U81" s="234">
        <f t="shared" si="97"/>
        <v>1.0534131739692012</v>
      </c>
      <c r="V81" s="235">
        <f t="shared" si="98"/>
        <v>1.3852786966561688</v>
      </c>
      <c r="W81" s="235">
        <f t="shared" si="99"/>
        <v>1.5442897838923955</v>
      </c>
      <c r="X81" s="234">
        <f t="shared" si="100"/>
        <v>1.6255947095428391</v>
      </c>
      <c r="Y81" s="236" t="str">
        <f t="shared" si="101"/>
        <v/>
      </c>
      <c r="Z81" s="234">
        <f t="shared" si="102"/>
        <v>1.0156640038000129</v>
      </c>
      <c r="AA81" s="234">
        <f t="shared" si="103"/>
        <v>1.4501406448076972</v>
      </c>
      <c r="AB81" s="234">
        <f t="shared" si="104"/>
        <v>1.5376426527771057</v>
      </c>
      <c r="AC81" s="236">
        <f t="shared" si="105"/>
        <v>1.8643144205714166</v>
      </c>
      <c r="AD81" s="234" t="str">
        <f t="shared" si="106"/>
        <v/>
      </c>
      <c r="AE81" s="234" t="str">
        <f t="shared" si="107"/>
        <v/>
      </c>
      <c r="AF81" s="234">
        <f t="shared" si="108"/>
        <v>1.5970084775633024</v>
      </c>
      <c r="AG81" s="234">
        <f t="shared" si="109"/>
        <v>1.580361187499979</v>
      </c>
      <c r="AH81" s="234" t="str">
        <f t="shared" si="110"/>
        <v/>
      </c>
      <c r="AI81" s="234">
        <f t="shared" si="111"/>
        <v>1.3382583929307503</v>
      </c>
      <c r="AJ81" s="234">
        <f t="shared" si="112"/>
        <v>1.5191832723076928</v>
      </c>
      <c r="AK81" s="234">
        <f t="shared" si="113"/>
        <v>1.4636390558212824</v>
      </c>
      <c r="AL81" s="236">
        <f t="shared" si="114"/>
        <v>1.4868755996518948</v>
      </c>
      <c r="AM81" s="234"/>
      <c r="AN81" s="236">
        <f t="shared" si="115"/>
        <v>0.93367207027814825</v>
      </c>
      <c r="AO81" s="234">
        <f t="shared" si="116"/>
        <v>1.4379114883802941</v>
      </c>
      <c r="AP81" s="234">
        <f t="shared" si="117"/>
        <v>1.6646806809615331</v>
      </c>
      <c r="AQ81" s="236">
        <f t="shared" si="118"/>
        <v>0.61008257467692317</v>
      </c>
      <c r="AR81" s="234">
        <f t="shared" si="119"/>
        <v>0.77093008192304824</v>
      </c>
      <c r="AS81" s="236">
        <f t="shared" si="120"/>
        <v>0.8762009156486017</v>
      </c>
      <c r="AT81" s="234">
        <f t="shared" si="121"/>
        <v>0.92483466863979347</v>
      </c>
      <c r="AU81" s="234">
        <f t="shared" si="122"/>
        <v>0.91960781870255959</v>
      </c>
      <c r="AV81" s="234">
        <f t="shared" si="123"/>
        <v>1.1229801484428208</v>
      </c>
      <c r="AW81" s="236"/>
      <c r="AX81" s="234"/>
      <c r="AY81" s="233">
        <f t="shared" si="124"/>
        <v>0.69391709887691722</v>
      </c>
      <c r="AZ81" s="233">
        <f t="shared" si="125"/>
        <v>0.65409624637693398</v>
      </c>
      <c r="BA81" s="234">
        <f t="shared" si="126"/>
        <v>0.71452493202307554</v>
      </c>
      <c r="BB81" s="235">
        <f t="shared" si="127"/>
        <v>1.2321548540302123</v>
      </c>
      <c r="BC81" s="234" t="str">
        <f t="shared" si="128"/>
        <v/>
      </c>
      <c r="BD81" s="236">
        <f t="shared" si="129"/>
        <v>0.93163820866923475</v>
      </c>
      <c r="BE81" s="234" t="str">
        <f t="shared" si="130"/>
        <v/>
      </c>
      <c r="BF81" s="236" t="e">
        <f t="shared" si="131"/>
        <v>#VALUE!</v>
      </c>
      <c r="BG81" s="234">
        <f t="shared" si="132"/>
        <v>0.50246966796922665</v>
      </c>
      <c r="BH81" s="234">
        <f t="shared" si="133"/>
        <v>0.75337418190000882</v>
      </c>
      <c r="BI81" s="234">
        <f t="shared" si="134"/>
        <v>1.0167219105289611</v>
      </c>
      <c r="BJ81" s="234">
        <f t="shared" si="135"/>
        <v>1.2261114304142668</v>
      </c>
      <c r="BK81" s="234" t="e">
        <f t="shared" si="136"/>
        <v>#VALUE!</v>
      </c>
      <c r="BL81" s="235">
        <f t="shared" si="137"/>
        <v>1.0413257860692036</v>
      </c>
      <c r="BM81" s="234">
        <f t="shared" si="138"/>
        <v>1.4098321272858914</v>
      </c>
      <c r="BN81" s="234">
        <f t="shared" si="139"/>
        <v>1.5480063369713961</v>
      </c>
    </row>
    <row r="82" spans="2:66" x14ac:dyDescent="0.25">
      <c r="B82" s="42"/>
      <c r="M82" s="43">
        <f t="shared" si="83"/>
        <v>41983</v>
      </c>
      <c r="N82" s="233">
        <f t="shared" si="90"/>
        <v>0.57713818492310054</v>
      </c>
      <c r="O82" s="233">
        <f t="shared" si="91"/>
        <v>0.83242460957694497</v>
      </c>
      <c r="P82" s="234">
        <f t="shared" si="92"/>
        <v>0.85433784480769193</v>
      </c>
      <c r="Q82" s="233">
        <f t="shared" si="93"/>
        <v>0.83922500723076343</v>
      </c>
      <c r="R82" s="234">
        <f t="shared" si="94"/>
        <v>1.0272647138538611</v>
      </c>
      <c r="S82" s="235">
        <f t="shared" si="95"/>
        <v>1.1621824592035761</v>
      </c>
      <c r="T82" s="233">
        <f t="shared" si="96"/>
        <v>0.91414402538461648</v>
      </c>
      <c r="U82" s="234">
        <f t="shared" si="97"/>
        <v>1.057681992961542</v>
      </c>
      <c r="V82" s="235">
        <f t="shared" si="98"/>
        <v>1.3955086040302289</v>
      </c>
      <c r="W82" s="235">
        <f t="shared" si="99"/>
        <v>1.5541555316961735</v>
      </c>
      <c r="X82" s="234">
        <f t="shared" si="100"/>
        <v>1.6182451621357092</v>
      </c>
      <c r="Y82" s="236" t="str">
        <f t="shared" si="101"/>
        <v/>
      </c>
      <c r="Z82" s="234">
        <f t="shared" si="102"/>
        <v>1.0226286680000092</v>
      </c>
      <c r="AA82" s="234">
        <f t="shared" si="103"/>
        <v>1.461187345483518</v>
      </c>
      <c r="AB82" s="234">
        <f t="shared" si="104"/>
        <v>1.5514622011020061</v>
      </c>
      <c r="AC82" s="236">
        <f t="shared" si="105"/>
        <v>1.857956660142857</v>
      </c>
      <c r="AD82" s="234" t="str">
        <f t="shared" si="106"/>
        <v/>
      </c>
      <c r="AE82" s="234" t="str">
        <f t="shared" si="107"/>
        <v/>
      </c>
      <c r="AF82" s="234">
        <f t="shared" si="108"/>
        <v>1.6007410505316439</v>
      </c>
      <c r="AG82" s="234">
        <f t="shared" si="109"/>
        <v>1.58527799999999</v>
      </c>
      <c r="AH82" s="234" t="str">
        <f t="shared" si="110"/>
        <v/>
      </c>
      <c r="AI82" s="234">
        <f t="shared" si="111"/>
        <v>1.3475557135384575</v>
      </c>
      <c r="AJ82" s="234">
        <f t="shared" si="112"/>
        <v>1.5268919561263457</v>
      </c>
      <c r="AK82" s="234">
        <f t="shared" si="113"/>
        <v>1.4696384294178793</v>
      </c>
      <c r="AL82" s="236">
        <f t="shared" si="114"/>
        <v>1.4947641615759122</v>
      </c>
      <c r="AM82" s="234"/>
      <c r="AN82" s="236">
        <f t="shared" si="115"/>
        <v>0.95404834327327848</v>
      </c>
      <c r="AO82" s="234">
        <f t="shared" si="116"/>
        <v>1.4708293208546266</v>
      </c>
      <c r="AP82" s="234">
        <f t="shared" si="117"/>
        <v>1.6733173940109869</v>
      </c>
      <c r="AQ82" s="236">
        <f t="shared" si="118"/>
        <v>0.61906774234613904</v>
      </c>
      <c r="AR82" s="234">
        <f t="shared" si="119"/>
        <v>0.78057769730770143</v>
      </c>
      <c r="AS82" s="236">
        <f t="shared" si="120"/>
        <v>0.88823309093199221</v>
      </c>
      <c r="AT82" s="234">
        <f t="shared" si="121"/>
        <v>0.94027696231736213</v>
      </c>
      <c r="AU82" s="234">
        <f t="shared" si="122"/>
        <v>0.93365792960125038</v>
      </c>
      <c r="AV82" s="234">
        <f t="shared" si="123"/>
        <v>1.1167283953606963</v>
      </c>
      <c r="AW82" s="236"/>
      <c r="AX82" s="234"/>
      <c r="AY82" s="233">
        <f t="shared" si="124"/>
        <v>0.74950234184619768</v>
      </c>
      <c r="AZ82" s="233">
        <f t="shared" si="125"/>
        <v>0.68924844434615773</v>
      </c>
      <c r="BA82" s="234">
        <f t="shared" si="126"/>
        <v>0.72273081465387934</v>
      </c>
      <c r="BB82" s="235">
        <f t="shared" si="127"/>
        <v>1.2577308723929339</v>
      </c>
      <c r="BC82" s="234" t="str">
        <f t="shared" si="128"/>
        <v/>
      </c>
      <c r="BD82" s="236">
        <f t="shared" si="129"/>
        <v>0.94309241496150653</v>
      </c>
      <c r="BE82" s="234" t="str">
        <f t="shared" si="130"/>
        <v/>
      </c>
      <c r="BF82" s="236" t="e">
        <f t="shared" si="131"/>
        <v>#VALUE!</v>
      </c>
      <c r="BG82" s="234">
        <f t="shared" si="132"/>
        <v>0.51228596046153907</v>
      </c>
      <c r="BH82" s="234">
        <f t="shared" si="133"/>
        <v>0.76122826399998678</v>
      </c>
      <c r="BI82" s="234">
        <f t="shared" si="134"/>
        <v>1.0296279743765688</v>
      </c>
      <c r="BJ82" s="234">
        <f t="shared" si="135"/>
        <v>1.2224519174785473</v>
      </c>
      <c r="BK82" s="234" t="e">
        <f t="shared" si="136"/>
        <v>#VALUE!</v>
      </c>
      <c r="BL82" s="235">
        <f t="shared" si="137"/>
        <v>1.0499652864615352</v>
      </c>
      <c r="BM82" s="234">
        <f t="shared" si="138"/>
        <v>1.4243417222166008</v>
      </c>
      <c r="BN82" s="234">
        <f t="shared" si="139"/>
        <v>1.5404020714928466</v>
      </c>
    </row>
    <row r="83" spans="2:66" x14ac:dyDescent="0.25">
      <c r="B83" s="42"/>
      <c r="M83" s="43">
        <f t="shared" si="83"/>
        <v>41984</v>
      </c>
      <c r="N83" s="233">
        <f t="shared" si="90"/>
        <v>0.57817949372820143</v>
      </c>
      <c r="O83" s="233">
        <f t="shared" si="91"/>
        <v>0.82059147633850138</v>
      </c>
      <c r="P83" s="234">
        <f t="shared" si="92"/>
        <v>0.8930872774871772</v>
      </c>
      <c r="Q83" s="233">
        <f t="shared" si="93"/>
        <v>0.89097337754875072</v>
      </c>
      <c r="R83" s="234">
        <f t="shared" si="94"/>
        <v>1.089053699439523</v>
      </c>
      <c r="S83" s="235">
        <f t="shared" si="95"/>
        <v>1.2367790608571769</v>
      </c>
      <c r="T83" s="233">
        <f t="shared" si="96"/>
        <v>0.9301503278589891</v>
      </c>
      <c r="U83" s="234">
        <f t="shared" si="97"/>
        <v>1.0920429031307717</v>
      </c>
      <c r="V83" s="235">
        <f t="shared" si="98"/>
        <v>1.4452125085642193</v>
      </c>
      <c r="W83" s="235">
        <f t="shared" si="99"/>
        <v>1.6230876189873342</v>
      </c>
      <c r="X83" s="234">
        <f t="shared" si="100"/>
        <v>1.6784825805714396</v>
      </c>
      <c r="Y83" s="236" t="str">
        <f t="shared" si="101"/>
        <v/>
      </c>
      <c r="Z83" s="234">
        <f t="shared" si="102"/>
        <v>1.0591733551000306</v>
      </c>
      <c r="AA83" s="234">
        <f t="shared" si="103"/>
        <v>1.5214272369231043</v>
      </c>
      <c r="AB83" s="234">
        <f t="shared" si="104"/>
        <v>1.6166234539042876</v>
      </c>
      <c r="AC83" s="236">
        <f t="shared" si="105"/>
        <v>1.934670261785711</v>
      </c>
      <c r="AD83" s="234" t="str">
        <f t="shared" si="106"/>
        <v/>
      </c>
      <c r="AE83" s="234" t="str">
        <f t="shared" si="107"/>
        <v/>
      </c>
      <c r="AF83" s="234">
        <f t="shared" si="108"/>
        <v>1.6704599592721334</v>
      </c>
      <c r="AG83" s="234">
        <f t="shared" si="109"/>
        <v>1.6589005000000157</v>
      </c>
      <c r="AH83" s="234" t="str">
        <f t="shared" si="110"/>
        <v/>
      </c>
      <c r="AI83" s="234">
        <f t="shared" si="111"/>
        <v>1.3963611156692513</v>
      </c>
      <c r="AJ83" s="234">
        <f t="shared" si="112"/>
        <v>1.5849606769231031</v>
      </c>
      <c r="AK83" s="234">
        <f t="shared" si="113"/>
        <v>1.5327575059901575</v>
      </c>
      <c r="AL83" s="236">
        <f t="shared" si="114"/>
        <v>1.5487618377531609</v>
      </c>
      <c r="AM83" s="234"/>
      <c r="AN83" s="236">
        <f t="shared" si="115"/>
        <v>0.95734837050015775</v>
      </c>
      <c r="AO83" s="234">
        <f t="shared" si="116"/>
        <v>1.5250962007377948</v>
      </c>
      <c r="AP83" s="234">
        <f t="shared" si="117"/>
        <v>1.7378755628846534</v>
      </c>
      <c r="AQ83" s="236">
        <f t="shared" si="118"/>
        <v>0.66541893262308704</v>
      </c>
      <c r="AR83" s="234">
        <f t="shared" si="119"/>
        <v>0.84166185076924416</v>
      </c>
      <c r="AS83" s="236">
        <f t="shared" si="120"/>
        <v>0.95105095073047696</v>
      </c>
      <c r="AT83" s="234">
        <f t="shared" si="121"/>
        <v>1.0014137374244214</v>
      </c>
      <c r="AU83" s="234">
        <f t="shared" si="122"/>
        <v>0.99811859117087964</v>
      </c>
      <c r="AV83" s="234">
        <f t="shared" si="123"/>
        <v>1.1923006000714573</v>
      </c>
      <c r="AW83" s="236"/>
      <c r="AX83" s="234"/>
      <c r="AY83" s="233">
        <f t="shared" si="124"/>
        <v>0.70688477435644081</v>
      </c>
      <c r="AZ83" s="233">
        <f t="shared" si="125"/>
        <v>0.68850524435640637</v>
      </c>
      <c r="BA83" s="234">
        <f t="shared" si="126"/>
        <v>0.73672912577695726</v>
      </c>
      <c r="BB83" s="235">
        <f t="shared" si="127"/>
        <v>1.3195730313350227</v>
      </c>
      <c r="BC83" s="234" t="str">
        <f t="shared" si="128"/>
        <v/>
      </c>
      <c r="BD83" s="236">
        <f t="shared" si="129"/>
        <v>0.98923204169744494</v>
      </c>
      <c r="BE83" s="234" t="str">
        <f t="shared" si="130"/>
        <v/>
      </c>
      <c r="BF83" s="236" t="e">
        <f t="shared" si="131"/>
        <v>#VALUE!</v>
      </c>
      <c r="BG83" s="234">
        <f t="shared" si="132"/>
        <v>0.5312918261307682</v>
      </c>
      <c r="BH83" s="234">
        <f t="shared" si="133"/>
        <v>0.81708763296666076</v>
      </c>
      <c r="BI83" s="234">
        <f t="shared" si="134"/>
        <v>1.0949883683627082</v>
      </c>
      <c r="BJ83" s="234">
        <f t="shared" si="135"/>
        <v>1.2964428388571312</v>
      </c>
      <c r="BK83" s="234" t="e">
        <f t="shared" si="136"/>
        <v>#VALUE!</v>
      </c>
      <c r="BL83" s="235">
        <f t="shared" si="137"/>
        <v>1.0975545564974389</v>
      </c>
      <c r="BM83" s="234">
        <f t="shared" si="138"/>
        <v>1.4829736547103209</v>
      </c>
      <c r="BN83" s="234">
        <f t="shared" si="139"/>
        <v>1.6214167262857324</v>
      </c>
    </row>
    <row r="84" spans="2:66" x14ac:dyDescent="0.25">
      <c r="B84" s="42"/>
      <c r="M84" s="43">
        <f t="shared" si="83"/>
        <v>41985</v>
      </c>
      <c r="N84" s="233">
        <f t="shared" si="90"/>
        <v>0.56872004561281386</v>
      </c>
      <c r="O84" s="233">
        <f t="shared" si="91"/>
        <v>0.7586629204538311</v>
      </c>
      <c r="P84" s="234">
        <f t="shared" si="92"/>
        <v>0.81445608344872644</v>
      </c>
      <c r="Q84" s="233">
        <f t="shared" si="93"/>
        <v>0.67880146289488508</v>
      </c>
      <c r="R84" s="234">
        <f t="shared" si="94"/>
        <v>1.0711154464987316</v>
      </c>
      <c r="S84" s="235">
        <f t="shared" si="95"/>
        <v>1.2158278782856944</v>
      </c>
      <c r="T84" s="233">
        <f t="shared" si="96"/>
        <v>0.92739345343588697</v>
      </c>
      <c r="U84" s="234">
        <f t="shared" si="97"/>
        <v>1.0944743393231029</v>
      </c>
      <c r="V84" s="235">
        <f t="shared" si="98"/>
        <v>1.4502909268451005</v>
      </c>
      <c r="W84" s="235">
        <f t="shared" si="99"/>
        <v>1.6186170897278722</v>
      </c>
      <c r="X84" s="234">
        <f t="shared" si="100"/>
        <v>1.6479373488571767</v>
      </c>
      <c r="Y84" s="236" t="str">
        <f t="shared" si="101"/>
        <v/>
      </c>
      <c r="Z84" s="234">
        <f t="shared" si="102"/>
        <v>1.0388383016000269</v>
      </c>
      <c r="AA84" s="234">
        <f t="shared" si="103"/>
        <v>1.5118885749725468</v>
      </c>
      <c r="AB84" s="234">
        <f t="shared" si="104"/>
        <v>1.6304766252896608</v>
      </c>
      <c r="AC84" s="236">
        <f t="shared" si="105"/>
        <v>1.9122989639286176</v>
      </c>
      <c r="AD84" s="234" t="str">
        <f t="shared" si="106"/>
        <v/>
      </c>
      <c r="AE84" s="234" t="str">
        <f t="shared" si="107"/>
        <v/>
      </c>
      <c r="AF84" s="234">
        <f t="shared" si="108"/>
        <v>1.7559912351012645</v>
      </c>
      <c r="AG84" s="234">
        <f t="shared" si="109"/>
        <v>1.6390314325000155</v>
      </c>
      <c r="AH84" s="234" t="str">
        <f t="shared" si="110"/>
        <v/>
      </c>
      <c r="AI84" s="234">
        <f t="shared" si="111"/>
        <v>1.359635761476917</v>
      </c>
      <c r="AJ84" s="234">
        <f t="shared" si="112"/>
        <v>1.5610666560439488</v>
      </c>
      <c r="AK84" s="234">
        <f t="shared" si="113"/>
        <v>1.5189594047359605</v>
      </c>
      <c r="AL84" s="236">
        <f t="shared" si="114"/>
        <v>1.5650850624430666</v>
      </c>
      <c r="AM84" s="234"/>
      <c r="AN84" s="236">
        <f t="shared" si="115"/>
        <v>0.93489363207922116</v>
      </c>
      <c r="AO84" s="234">
        <f t="shared" si="116"/>
        <v>1.4946280575022586</v>
      </c>
      <c r="AP84" s="234">
        <f t="shared" si="117"/>
        <v>1.7094984858516398</v>
      </c>
      <c r="AQ84" s="236">
        <f t="shared" si="118"/>
        <v>0.62825493889232931</v>
      </c>
      <c r="AR84" s="234">
        <f t="shared" si="119"/>
        <v>0.83356807384616483</v>
      </c>
      <c r="AS84" s="236">
        <f t="shared" si="120"/>
        <v>0.95519675647357216</v>
      </c>
      <c r="AT84" s="234">
        <f t="shared" si="121"/>
        <v>0.99670588312343078</v>
      </c>
      <c r="AU84" s="234">
        <f t="shared" si="122"/>
        <v>1.0353575499240688</v>
      </c>
      <c r="AV84" s="234">
        <f t="shared" si="123"/>
        <v>1.1689796748571477</v>
      </c>
      <c r="AW84" s="236"/>
      <c r="AX84" s="234"/>
      <c r="AY84" s="233">
        <f t="shared" si="124"/>
        <v>0.68925419412562627</v>
      </c>
      <c r="AZ84" s="233">
        <f t="shared" si="125"/>
        <v>0.659644106625628</v>
      </c>
      <c r="BA84" s="234">
        <f t="shared" si="126"/>
        <v>0.72599606300768382</v>
      </c>
      <c r="BB84" s="235">
        <f t="shared" si="127"/>
        <v>1.2834313789861613</v>
      </c>
      <c r="BC84" s="234" t="str">
        <f t="shared" si="128"/>
        <v/>
      </c>
      <c r="BD84" s="236">
        <f t="shared" si="129"/>
        <v>0.99293044388976881</v>
      </c>
      <c r="BE84" s="234" t="str">
        <f t="shared" si="130"/>
        <v/>
      </c>
      <c r="BF84" s="236" t="e">
        <f t="shared" si="131"/>
        <v>#VALUE!</v>
      </c>
      <c r="BG84" s="234">
        <f t="shared" si="132"/>
        <v>0.51291452732307086</v>
      </c>
      <c r="BH84" s="234">
        <f t="shared" si="133"/>
        <v>0.78594432746666021</v>
      </c>
      <c r="BI84" s="234">
        <f t="shared" si="134"/>
        <v>1.1063189885075433</v>
      </c>
      <c r="BJ84" s="234">
        <f t="shared" si="135"/>
        <v>1.2868696347857309</v>
      </c>
      <c r="BK84" s="234" t="e">
        <f t="shared" si="136"/>
        <v>#VALUE!</v>
      </c>
      <c r="BL84" s="235">
        <f t="shared" si="137"/>
        <v>1.0621460706897565</v>
      </c>
      <c r="BM84" s="234">
        <f t="shared" si="138"/>
        <v>1.4534148786398235</v>
      </c>
      <c r="BN84" s="234">
        <f t="shared" si="139"/>
        <v>1.6046228674285765</v>
      </c>
    </row>
    <row r="85" spans="2:66" x14ac:dyDescent="0.25">
      <c r="B85" s="42"/>
      <c r="M85" s="43">
        <f t="shared" si="83"/>
        <v>41988</v>
      </c>
      <c r="N85" s="233">
        <f t="shared" si="90"/>
        <v>0.55681217082312084</v>
      </c>
      <c r="O85" s="233">
        <f t="shared" si="91"/>
        <v>0.822461615776926</v>
      </c>
      <c r="P85" s="234">
        <f t="shared" si="92"/>
        <v>0.87427564680772063</v>
      </c>
      <c r="Q85" s="233">
        <f t="shared" si="93"/>
        <v>0.85789332963077491</v>
      </c>
      <c r="R85" s="234">
        <f t="shared" si="94"/>
        <v>1.0960210698992321</v>
      </c>
      <c r="S85" s="235">
        <f t="shared" si="95"/>
        <v>1.2283949713393061</v>
      </c>
      <c r="T85" s="233">
        <f t="shared" si="96"/>
        <v>0.91081751688460377</v>
      </c>
      <c r="U85" s="234">
        <f t="shared" si="97"/>
        <v>1.0626075920615148</v>
      </c>
      <c r="V85" s="235">
        <f t="shared" si="98"/>
        <v>1.4534898401070446</v>
      </c>
      <c r="W85" s="235">
        <f t="shared" si="99"/>
        <v>1.6269656639999872</v>
      </c>
      <c r="X85" s="234">
        <f t="shared" si="100"/>
        <v>1.6714416283928761</v>
      </c>
      <c r="Y85" s="236" t="str">
        <f t="shared" si="101"/>
        <v/>
      </c>
      <c r="Z85" s="234">
        <f t="shared" si="102"/>
        <v>1.0308135273999977</v>
      </c>
      <c r="AA85" s="234">
        <f t="shared" si="103"/>
        <v>1.5263694185439478</v>
      </c>
      <c r="AB85" s="234">
        <f t="shared" si="104"/>
        <v>1.6202711156738063</v>
      </c>
      <c r="AC85" s="236">
        <f t="shared" si="105"/>
        <v>1.9244421235714064</v>
      </c>
      <c r="AD85" s="234" t="str">
        <f t="shared" si="106"/>
        <v/>
      </c>
      <c r="AE85" s="234" t="str">
        <f t="shared" si="107"/>
        <v/>
      </c>
      <c r="AF85" s="234">
        <f t="shared" si="108"/>
        <v>1.6766870444999928</v>
      </c>
      <c r="AG85" s="234">
        <f t="shared" si="109"/>
        <v>1.6502585100000022</v>
      </c>
      <c r="AH85" s="234" t="str">
        <f t="shared" si="110"/>
        <v/>
      </c>
      <c r="AI85" s="234">
        <f t="shared" si="111"/>
        <v>1.3629177641384493</v>
      </c>
      <c r="AJ85" s="234">
        <f t="shared" si="112"/>
        <v>1.5700659703296669</v>
      </c>
      <c r="AK85" s="234">
        <f t="shared" si="113"/>
        <v>1.5408344498558759</v>
      </c>
      <c r="AL85" s="236">
        <f t="shared" si="114"/>
        <v>1.5533565644999849</v>
      </c>
      <c r="AM85" s="234"/>
      <c r="AN85" s="236">
        <f t="shared" si="115"/>
        <v>0.93583450085154274</v>
      </c>
      <c r="AO85" s="234">
        <f t="shared" si="116"/>
        <v>1.4842715657392418</v>
      </c>
      <c r="AP85" s="234">
        <f t="shared" si="117"/>
        <v>1.7351080251373387</v>
      </c>
      <c r="AQ85" s="236">
        <f t="shared" si="118"/>
        <v>0.63190330064617228</v>
      </c>
      <c r="AR85" s="234">
        <f t="shared" si="119"/>
        <v>0.83942097884611799</v>
      </c>
      <c r="AS85" s="236">
        <f t="shared" si="120"/>
        <v>0.95756899788412353</v>
      </c>
      <c r="AT85" s="234">
        <f t="shared" si="121"/>
        <v>1.0069041023740439</v>
      </c>
      <c r="AU85" s="234">
        <f t="shared" si="122"/>
        <v>1.0045518285000101</v>
      </c>
      <c r="AV85" s="234">
        <f t="shared" si="123"/>
        <v>1.1813889527678518</v>
      </c>
      <c r="AW85" s="236"/>
      <c r="AX85" s="234"/>
      <c r="AY85" s="233">
        <f t="shared" si="124"/>
        <v>0.68384482724616102</v>
      </c>
      <c r="AZ85" s="233">
        <f t="shared" si="125"/>
        <v>0.65831876474616902</v>
      </c>
      <c r="BA85" s="234">
        <f t="shared" si="126"/>
        <v>0.71768531845383698</v>
      </c>
      <c r="BB85" s="235">
        <f t="shared" si="127"/>
        <v>1.3134316113916658</v>
      </c>
      <c r="BC85" s="234" t="str">
        <f t="shared" si="128"/>
        <v/>
      </c>
      <c r="BD85" s="236">
        <f t="shared" si="129"/>
        <v>0.96246717266155679</v>
      </c>
      <c r="BE85" s="234" t="str">
        <f t="shared" si="130"/>
        <v/>
      </c>
      <c r="BF85" s="236" t="e">
        <f t="shared" si="131"/>
        <v>#VALUE!</v>
      </c>
      <c r="BG85" s="234">
        <f t="shared" si="132"/>
        <v>0.51256641406156112</v>
      </c>
      <c r="BH85" s="234">
        <f t="shared" si="133"/>
        <v>0.78941064120000526</v>
      </c>
      <c r="BI85" s="234">
        <f t="shared" si="134"/>
        <v>1.1000225606045597</v>
      </c>
      <c r="BJ85" s="234">
        <f t="shared" si="135"/>
        <v>1.2856967219642943</v>
      </c>
      <c r="BK85" s="234" t="e">
        <f t="shared" si="136"/>
        <v>#VALUE!</v>
      </c>
      <c r="BL85" s="235">
        <f t="shared" si="137"/>
        <v>1.062037647861509</v>
      </c>
      <c r="BM85" s="234">
        <f t="shared" si="138"/>
        <v>1.4887041311838809</v>
      </c>
      <c r="BN85" s="234">
        <f t="shared" si="139"/>
        <v>1.6111527948214515</v>
      </c>
    </row>
    <row r="86" spans="2:66" x14ac:dyDescent="0.25">
      <c r="B86" s="42"/>
      <c r="M86" s="43">
        <f t="shared" si="83"/>
        <v>41989</v>
      </c>
      <c r="N86" s="233">
        <f t="shared" si="90"/>
        <v>0.55437291597438554</v>
      </c>
      <c r="O86" s="233">
        <f t="shared" si="91"/>
        <v>0.79393228619229372</v>
      </c>
      <c r="P86" s="234">
        <f t="shared" si="92"/>
        <v>0.825725791602542</v>
      </c>
      <c r="Q86" s="233">
        <f t="shared" si="93"/>
        <v>0.82110544591025292</v>
      </c>
      <c r="R86" s="234">
        <f t="shared" si="94"/>
        <v>1.0521722349055369</v>
      </c>
      <c r="S86" s="235">
        <f t="shared" si="95"/>
        <v>1.2096468741714297</v>
      </c>
      <c r="T86" s="233">
        <f t="shared" si="96"/>
        <v>0.90314677762822848</v>
      </c>
      <c r="U86" s="234">
        <f t="shared" si="97"/>
        <v>1.0416280741538348</v>
      </c>
      <c r="V86" s="235">
        <f t="shared" si="98"/>
        <v>1.4253301708816042</v>
      </c>
      <c r="W86" s="235">
        <f t="shared" si="99"/>
        <v>1.5946333626898759</v>
      </c>
      <c r="X86" s="234">
        <f t="shared" si="100"/>
        <v>1.6524900476142652</v>
      </c>
      <c r="Y86" s="236" t="str">
        <f t="shared" si="101"/>
        <v/>
      </c>
      <c r="Z86" s="234">
        <f t="shared" si="102"/>
        <v>1.0083632945000112</v>
      </c>
      <c r="AA86" s="234">
        <f t="shared" si="103"/>
        <v>1.4864527840549764</v>
      </c>
      <c r="AB86" s="234">
        <f t="shared" si="104"/>
        <v>1.5854527967254621</v>
      </c>
      <c r="AC86" s="236">
        <f t="shared" si="105"/>
        <v>1.893155432357136</v>
      </c>
      <c r="AD86" s="234" t="str">
        <f t="shared" si="106"/>
        <v/>
      </c>
      <c r="AE86" s="234" t="str">
        <f t="shared" si="107"/>
        <v/>
      </c>
      <c r="AF86" s="234">
        <f t="shared" si="108"/>
        <v>1.6468072909177431</v>
      </c>
      <c r="AG86" s="234">
        <f t="shared" si="109"/>
        <v>1.6306203374999662</v>
      </c>
      <c r="AH86" s="234" t="str">
        <f t="shared" si="110"/>
        <v/>
      </c>
      <c r="AI86" s="234">
        <f t="shared" si="111"/>
        <v>1.3312326893461424</v>
      </c>
      <c r="AJ86" s="234">
        <f t="shared" si="112"/>
        <v>1.5321946804120947</v>
      </c>
      <c r="AK86" s="234">
        <f t="shared" si="113"/>
        <v>1.5035412129095831</v>
      </c>
      <c r="AL86" s="236">
        <f t="shared" si="114"/>
        <v>1.5340037362025347</v>
      </c>
      <c r="AM86" s="234"/>
      <c r="AN86" s="236">
        <f t="shared" si="115"/>
        <v>0.94067230626208298</v>
      </c>
      <c r="AO86" s="234">
        <f t="shared" si="116"/>
        <v>1.4546225620614255</v>
      </c>
      <c r="AP86" s="234">
        <f t="shared" si="117"/>
        <v>1.6982396007966978</v>
      </c>
      <c r="AQ86" s="236">
        <f t="shared" si="118"/>
        <v>0.60228390861537928</v>
      </c>
      <c r="AR86" s="234">
        <f t="shared" si="119"/>
        <v>0.80267069730767693</v>
      </c>
      <c r="AS86" s="236">
        <f t="shared" si="120"/>
        <v>0.91019722301638062</v>
      </c>
      <c r="AT86" s="234">
        <f t="shared" si="121"/>
        <v>0.96873295425693406</v>
      </c>
      <c r="AU86" s="234">
        <f t="shared" si="122"/>
        <v>0.96960069493669598</v>
      </c>
      <c r="AV86" s="234">
        <f t="shared" si="123"/>
        <v>1.1511164060142649</v>
      </c>
      <c r="AW86" s="236"/>
      <c r="AX86" s="234"/>
      <c r="AY86" s="233">
        <f t="shared" si="124"/>
        <v>0.70220376744875201</v>
      </c>
      <c r="AZ86" s="233">
        <f t="shared" si="125"/>
        <v>0.65013085494872902</v>
      </c>
      <c r="BA86" s="234">
        <f t="shared" si="126"/>
        <v>0.7088849443846259</v>
      </c>
      <c r="BB86" s="235">
        <f t="shared" si="127"/>
        <v>1.2759605589609637</v>
      </c>
      <c r="BC86" s="234" t="str">
        <f t="shared" si="128"/>
        <v/>
      </c>
      <c r="BD86" s="236">
        <f t="shared" si="129"/>
        <v>0.92627944382050487</v>
      </c>
      <c r="BE86" s="234" t="str">
        <f t="shared" si="130"/>
        <v/>
      </c>
      <c r="BF86" s="236" t="e">
        <f t="shared" si="131"/>
        <v>#VALUE!</v>
      </c>
      <c r="BG86" s="234">
        <f t="shared" si="132"/>
        <v>0.50407672165383177</v>
      </c>
      <c r="BH86" s="234">
        <f t="shared" si="133"/>
        <v>0.75455822516667981</v>
      </c>
      <c r="BI86" s="234">
        <f t="shared" si="134"/>
        <v>1.065495313066755</v>
      </c>
      <c r="BJ86" s="234">
        <f t="shared" si="135"/>
        <v>1.2635905117714032</v>
      </c>
      <c r="BK86" s="234" t="e">
        <f t="shared" si="136"/>
        <v>#VALUE!</v>
      </c>
      <c r="BL86" s="235">
        <f t="shared" si="137"/>
        <v>1.0308584423204934</v>
      </c>
      <c r="BM86" s="234">
        <f t="shared" si="138"/>
        <v>1.4528764954848641</v>
      </c>
      <c r="BN86" s="234">
        <f t="shared" si="139"/>
        <v>1.5923254307571195</v>
      </c>
    </row>
    <row r="87" spans="2:66" x14ac:dyDescent="0.25">
      <c r="B87" s="42"/>
      <c r="M87" s="43">
        <f t="shared" si="83"/>
        <v>41990</v>
      </c>
      <c r="N87" s="233">
        <f t="shared" si="90"/>
        <v>0.57082697595387311</v>
      </c>
      <c r="O87" s="233">
        <f t="shared" si="91"/>
        <v>0.81330182274615437</v>
      </c>
      <c r="P87" s="234">
        <f t="shared" si="92"/>
        <v>0.86961664938462357</v>
      </c>
      <c r="Q87" s="233">
        <f t="shared" si="93"/>
        <v>0.85317397183847321</v>
      </c>
      <c r="R87" s="234">
        <f t="shared" si="94"/>
        <v>1.074416722928226</v>
      </c>
      <c r="S87" s="235">
        <f t="shared" si="95"/>
        <v>1.2112446428999761</v>
      </c>
      <c r="T87" s="233">
        <f t="shared" si="96"/>
        <v>0.92098180973077692</v>
      </c>
      <c r="U87" s="234">
        <f t="shared" si="97"/>
        <v>1.0624206707769144</v>
      </c>
      <c r="V87" s="235">
        <f t="shared" si="98"/>
        <v>1.4314573101700523</v>
      </c>
      <c r="W87" s="235">
        <f t="shared" si="99"/>
        <v>1.6159230131582305</v>
      </c>
      <c r="X87" s="234">
        <f t="shared" si="100"/>
        <v>1.6588110820999789</v>
      </c>
      <c r="Y87" s="236" t="str">
        <f t="shared" si="101"/>
        <v/>
      </c>
      <c r="Z87" s="234">
        <f t="shared" si="102"/>
        <v>1.0345485092999978</v>
      </c>
      <c r="AA87" s="234">
        <f t="shared" si="103"/>
        <v>1.5067618342747053</v>
      </c>
      <c r="AB87" s="234">
        <f t="shared" si="104"/>
        <v>1.6067416515113462</v>
      </c>
      <c r="AC87" s="236">
        <f t="shared" si="105"/>
        <v>1.9178675004999883</v>
      </c>
      <c r="AD87" s="234" t="str">
        <f t="shared" si="106"/>
        <v/>
      </c>
      <c r="AE87" s="234" t="str">
        <f t="shared" si="107"/>
        <v/>
      </c>
      <c r="AF87" s="234">
        <f t="shared" si="108"/>
        <v>1.6655765418481128</v>
      </c>
      <c r="AG87" s="234">
        <f t="shared" si="109"/>
        <v>1.632680972499978</v>
      </c>
      <c r="AH87" s="234" t="str">
        <f t="shared" si="110"/>
        <v/>
      </c>
      <c r="AI87" s="234">
        <f t="shared" si="111"/>
        <v>1.3481011451230955</v>
      </c>
      <c r="AJ87" s="234">
        <f t="shared" si="112"/>
        <v>1.5537938695604416</v>
      </c>
      <c r="AK87" s="234">
        <f t="shared" si="113"/>
        <v>1.5220822929722737</v>
      </c>
      <c r="AL87" s="236">
        <f t="shared" si="114"/>
        <v>1.5339784808354531</v>
      </c>
      <c r="AM87" s="234"/>
      <c r="AN87" s="236">
        <f t="shared" si="115"/>
        <v>0.94982117711942449</v>
      </c>
      <c r="AO87" s="234">
        <f t="shared" si="116"/>
        <v>1.4827845791287384</v>
      </c>
      <c r="AP87" s="234">
        <f t="shared" si="117"/>
        <v>1.7175388139835164</v>
      </c>
      <c r="AQ87" s="236">
        <f t="shared" si="118"/>
        <v>0.63483741740770006</v>
      </c>
      <c r="AR87" s="234">
        <f t="shared" si="119"/>
        <v>0.82267954903844531</v>
      </c>
      <c r="AS87" s="236">
        <f t="shared" si="120"/>
        <v>0.9460142239924374</v>
      </c>
      <c r="AT87" s="234">
        <f t="shared" si="121"/>
        <v>0.99246332053527686</v>
      </c>
      <c r="AU87" s="234">
        <f t="shared" si="122"/>
        <v>0.99044912361391768</v>
      </c>
      <c r="AV87" s="234">
        <f t="shared" si="123"/>
        <v>1.1752078552000014</v>
      </c>
      <c r="AW87" s="236"/>
      <c r="AX87" s="234"/>
      <c r="AY87" s="233">
        <f t="shared" si="124"/>
        <v>0.74984147860771477</v>
      </c>
      <c r="AZ87" s="233">
        <f t="shared" si="125"/>
        <v>0.68754385610770763</v>
      </c>
      <c r="BA87" s="234">
        <f t="shared" si="126"/>
        <v>0.72166748379233914</v>
      </c>
      <c r="BB87" s="235">
        <f t="shared" si="127"/>
        <v>1.2973323147103328</v>
      </c>
      <c r="BC87" s="234" t="str">
        <f t="shared" si="128"/>
        <v/>
      </c>
      <c r="BD87" s="236">
        <f t="shared" si="129"/>
        <v>0.95938409247694656</v>
      </c>
      <c r="BE87" s="234" t="str">
        <f t="shared" si="130"/>
        <v/>
      </c>
      <c r="BF87" s="236" t="e">
        <f t="shared" si="131"/>
        <v>#VALUE!</v>
      </c>
      <c r="BG87" s="234">
        <f t="shared" si="132"/>
        <v>0.51665629227692556</v>
      </c>
      <c r="BH87" s="234">
        <f t="shared" si="133"/>
        <v>0.77953932839998119</v>
      </c>
      <c r="BI87" s="234">
        <f t="shared" si="134"/>
        <v>1.087022994930726</v>
      </c>
      <c r="BJ87" s="234">
        <f t="shared" si="135"/>
        <v>1.2760831087999924</v>
      </c>
      <c r="BK87" s="234" t="e">
        <f t="shared" si="136"/>
        <v>#VALUE!</v>
      </c>
      <c r="BL87" s="235">
        <f t="shared" si="137"/>
        <v>1.0617337988769324</v>
      </c>
      <c r="BM87" s="234">
        <f t="shared" si="138"/>
        <v>1.4719332249685304</v>
      </c>
      <c r="BN87" s="234">
        <f t="shared" si="139"/>
        <v>1.596480326100008</v>
      </c>
    </row>
    <row r="88" spans="2:66" x14ac:dyDescent="0.25">
      <c r="B88" s="42"/>
      <c r="M88" s="43">
        <f t="shared" si="83"/>
        <v>41991</v>
      </c>
      <c r="N88" s="233">
        <f t="shared" si="90"/>
        <v>0.55851645071538325</v>
      </c>
      <c r="O88" s="233">
        <f t="shared" si="91"/>
        <v>0.78586690018461036</v>
      </c>
      <c r="P88" s="234">
        <f t="shared" si="92"/>
        <v>0.73757668703843748</v>
      </c>
      <c r="Q88" s="233">
        <f t="shared" si="93"/>
        <v>0.83532552575381613</v>
      </c>
      <c r="R88" s="234">
        <f t="shared" si="94"/>
        <v>1.0592914349622253</v>
      </c>
      <c r="S88" s="235">
        <f t="shared" si="95"/>
        <v>1.2231132731392935</v>
      </c>
      <c r="T88" s="233">
        <f t="shared" si="96"/>
        <v>0.91053499542304106</v>
      </c>
      <c r="U88" s="234">
        <f t="shared" si="97"/>
        <v>1.0627059287076905</v>
      </c>
      <c r="V88" s="235">
        <f t="shared" si="98"/>
        <v>1.4194376828526574</v>
      </c>
      <c r="W88" s="235">
        <f t="shared" si="99"/>
        <v>1.6097649364240585</v>
      </c>
      <c r="X88" s="234">
        <f t="shared" si="100"/>
        <v>1.6479635640928469</v>
      </c>
      <c r="Y88" s="236" t="str">
        <f t="shared" si="101"/>
        <v/>
      </c>
      <c r="Z88" s="234">
        <f t="shared" si="102"/>
        <v>1.0177901325999859</v>
      </c>
      <c r="AA88" s="234">
        <f t="shared" si="103"/>
        <v>1.4818685013406481</v>
      </c>
      <c r="AB88" s="234">
        <f t="shared" si="104"/>
        <v>1.5935520386901674</v>
      </c>
      <c r="AC88" s="236">
        <f t="shared" si="105"/>
        <v>1.9060752595714328</v>
      </c>
      <c r="AD88" s="234" t="str">
        <f t="shared" si="106"/>
        <v/>
      </c>
      <c r="AE88" s="234" t="str">
        <f t="shared" si="107"/>
        <v/>
      </c>
      <c r="AF88" s="234">
        <f t="shared" si="108"/>
        <v>1.6587412606329099</v>
      </c>
      <c r="AG88" s="234">
        <f t="shared" si="109"/>
        <v>1.6450134425000318</v>
      </c>
      <c r="AH88" s="234" t="str">
        <f t="shared" si="110"/>
        <v/>
      </c>
      <c r="AI88" s="234">
        <f t="shared" si="111"/>
        <v>1.3564585050922862</v>
      </c>
      <c r="AJ88" s="234">
        <f t="shared" si="112"/>
        <v>1.5392654275549336</v>
      </c>
      <c r="AK88" s="234">
        <f t="shared" si="113"/>
        <v>1.4968565286406141</v>
      </c>
      <c r="AL88" s="236">
        <f t="shared" si="114"/>
        <v>1.5324378915189651</v>
      </c>
      <c r="AM88" s="234"/>
      <c r="AN88" s="236">
        <f t="shared" si="115"/>
        <v>0.94170747073534899</v>
      </c>
      <c r="AO88" s="234">
        <f t="shared" si="116"/>
        <v>1.4851797296062337</v>
      </c>
      <c r="AP88" s="234">
        <f t="shared" si="117"/>
        <v>1.691103290439576</v>
      </c>
      <c r="AQ88" s="236">
        <f t="shared" si="118"/>
        <v>0.6282035999307336</v>
      </c>
      <c r="AR88" s="234">
        <f t="shared" si="119"/>
        <v>0.79712689230769707</v>
      </c>
      <c r="AS88" s="236">
        <f t="shared" si="120"/>
        <v>0.93019641670654041</v>
      </c>
      <c r="AT88" s="234">
        <f t="shared" si="121"/>
        <v>0.9727531737027828</v>
      </c>
      <c r="AU88" s="234">
        <f t="shared" si="122"/>
        <v>0.98248793202529328</v>
      </c>
      <c r="AV88" s="234">
        <f t="shared" si="123"/>
        <v>1.1640954161678225</v>
      </c>
      <c r="AW88" s="236"/>
      <c r="AX88" s="234"/>
      <c r="AY88" s="233">
        <f t="shared" si="124"/>
        <v>0.68702989833075945</v>
      </c>
      <c r="AZ88" s="233">
        <f t="shared" si="125"/>
        <v>0.66762961583075553</v>
      </c>
      <c r="BA88" s="234">
        <f t="shared" si="126"/>
        <v>0.71615565096919021</v>
      </c>
      <c r="BB88" s="235">
        <f t="shared" si="127"/>
        <v>1.2818853045843936</v>
      </c>
      <c r="BC88" s="234" t="str">
        <f t="shared" si="128"/>
        <v/>
      </c>
      <c r="BD88" s="236">
        <f t="shared" si="129"/>
        <v>0.95012761560767034</v>
      </c>
      <c r="BE88" s="234" t="str">
        <f t="shared" si="130"/>
        <v/>
      </c>
      <c r="BF88" s="236" t="e">
        <f t="shared" si="131"/>
        <v>#VALUE!</v>
      </c>
      <c r="BG88" s="234">
        <f t="shared" si="132"/>
        <v>0.51057413670767371</v>
      </c>
      <c r="BH88" s="234">
        <f t="shared" si="133"/>
        <v>0.7727525987999786</v>
      </c>
      <c r="BI88" s="234">
        <f t="shared" si="134"/>
        <v>1.0734563602267069</v>
      </c>
      <c r="BJ88" s="234">
        <f t="shared" si="135"/>
        <v>1.2767702040642797</v>
      </c>
      <c r="BK88" s="234" t="e">
        <f t="shared" si="136"/>
        <v>#VALUE!</v>
      </c>
      <c r="BL88" s="235">
        <f t="shared" si="137"/>
        <v>1.0564361729076919</v>
      </c>
      <c r="BM88" s="234">
        <f t="shared" si="138"/>
        <v>1.4564960616939699</v>
      </c>
      <c r="BN88" s="234">
        <f t="shared" si="139"/>
        <v>1.607136928521443</v>
      </c>
    </row>
    <row r="89" spans="2:66" x14ac:dyDescent="0.25">
      <c r="B89" s="42"/>
      <c r="M89" s="43">
        <f t="shared" si="83"/>
        <v>41992</v>
      </c>
      <c r="N89" s="233">
        <f t="shared" si="90"/>
        <v>0.53666000249742973</v>
      </c>
      <c r="O89" s="233">
        <f t="shared" si="91"/>
        <v>0.73302192956926371</v>
      </c>
      <c r="P89" s="234">
        <f t="shared" si="92"/>
        <v>0.67149472441025759</v>
      </c>
      <c r="Q89" s="233">
        <f t="shared" si="93"/>
        <v>0.70512849324104243</v>
      </c>
      <c r="R89" s="234">
        <f t="shared" si="94"/>
        <v>1.0486009002770675</v>
      </c>
      <c r="S89" s="235">
        <f t="shared" si="95"/>
        <v>1.2114665777464362</v>
      </c>
      <c r="T89" s="233">
        <f t="shared" si="96"/>
        <v>0.8914546565128072</v>
      </c>
      <c r="U89" s="234">
        <f t="shared" si="97"/>
        <v>1.0543560005154085</v>
      </c>
      <c r="V89" s="235">
        <f t="shared" si="98"/>
        <v>1.4065445415806157</v>
      </c>
      <c r="W89" s="235">
        <f t="shared" si="99"/>
        <v>1.5871592601898419</v>
      </c>
      <c r="X89" s="234">
        <f t="shared" si="100"/>
        <v>1.6573285371642577</v>
      </c>
      <c r="Y89" s="236" t="str">
        <f t="shared" si="101"/>
        <v/>
      </c>
      <c r="Z89" s="234">
        <f t="shared" si="102"/>
        <v>1.0083086531000021</v>
      </c>
      <c r="AA89" s="234">
        <f t="shared" si="103"/>
        <v>1.474797669939572</v>
      </c>
      <c r="AB89" s="234">
        <f t="shared" si="104"/>
        <v>1.5752129887720252</v>
      </c>
      <c r="AC89" s="236">
        <f t="shared" si="105"/>
        <v>1.9133695538571471</v>
      </c>
      <c r="AD89" s="234" t="str">
        <f t="shared" si="106"/>
        <v/>
      </c>
      <c r="AE89" s="234" t="str">
        <f t="shared" si="107"/>
        <v/>
      </c>
      <c r="AF89" s="234">
        <f t="shared" si="108"/>
        <v>1.6379173759176937</v>
      </c>
      <c r="AG89" s="234">
        <f t="shared" si="109"/>
        <v>1.6330562674999882</v>
      </c>
      <c r="AH89" s="234" t="str">
        <f t="shared" si="110"/>
        <v/>
      </c>
      <c r="AI89" s="234">
        <f t="shared" si="111"/>
        <v>1.3485856947846138</v>
      </c>
      <c r="AJ89" s="234">
        <f t="shared" si="112"/>
        <v>1.5281095507967288</v>
      </c>
      <c r="AK89" s="234">
        <f t="shared" si="113"/>
        <v>1.4897546129343859</v>
      </c>
      <c r="AL89" s="236">
        <f t="shared" si="114"/>
        <v>1.5194537212024937</v>
      </c>
      <c r="AM89" s="234"/>
      <c r="AN89" s="236">
        <f t="shared" si="115"/>
        <v>0.91901478384302981</v>
      </c>
      <c r="AO89" s="234">
        <f t="shared" si="116"/>
        <v>1.474807699498462</v>
      </c>
      <c r="AP89" s="234">
        <f t="shared" si="117"/>
        <v>1.6857820263736283</v>
      </c>
      <c r="AQ89" s="236">
        <f t="shared" si="118"/>
        <v>0.61955188766155667</v>
      </c>
      <c r="AR89" s="234">
        <f t="shared" si="119"/>
        <v>0.79130359846154485</v>
      </c>
      <c r="AS89" s="236">
        <f t="shared" si="120"/>
        <v>0.907390633318645</v>
      </c>
      <c r="AT89" s="234">
        <f t="shared" si="121"/>
        <v>0.95828303784633828</v>
      </c>
      <c r="AU89" s="234">
        <f t="shared" si="122"/>
        <v>0.96153525493671532</v>
      </c>
      <c r="AV89" s="234">
        <f t="shared" si="123"/>
        <v>1.1705077649892548</v>
      </c>
      <c r="AW89" s="236"/>
      <c r="AX89" s="234"/>
      <c r="AY89" s="233">
        <f t="shared" si="124"/>
        <v>0.64978320389487143</v>
      </c>
      <c r="AZ89" s="233">
        <f t="shared" si="125"/>
        <v>0.63549011389486543</v>
      </c>
      <c r="BA89" s="234">
        <f t="shared" si="126"/>
        <v>0.7018895377384804</v>
      </c>
      <c r="BB89" s="235">
        <f t="shared" si="127"/>
        <v>1.2662008930478637</v>
      </c>
      <c r="BC89" s="234" t="str">
        <f t="shared" si="128"/>
        <v/>
      </c>
      <c r="BD89" s="236">
        <f t="shared" si="129"/>
        <v>0.93848444358204608</v>
      </c>
      <c r="BE89" s="234" t="str">
        <f t="shared" si="130"/>
        <v/>
      </c>
      <c r="BF89" s="236" t="e">
        <f t="shared" si="131"/>
        <v>#VALUE!</v>
      </c>
      <c r="BG89" s="234">
        <f t="shared" si="132"/>
        <v>0.49603444351540738</v>
      </c>
      <c r="BH89" s="234">
        <f t="shared" si="133"/>
        <v>0.75874468946667806</v>
      </c>
      <c r="BI89" s="234">
        <f t="shared" si="134"/>
        <v>1.0544229658375297</v>
      </c>
      <c r="BJ89" s="234">
        <f t="shared" si="135"/>
        <v>1.2710280654214356</v>
      </c>
      <c r="BK89" s="234" t="e">
        <f t="shared" si="136"/>
        <v>#VALUE!</v>
      </c>
      <c r="BL89" s="235">
        <f t="shared" si="137"/>
        <v>1.0486699573820819</v>
      </c>
      <c r="BM89" s="234">
        <f t="shared" si="138"/>
        <v>1.4410571217443269</v>
      </c>
      <c r="BN89" s="234">
        <f t="shared" si="139"/>
        <v>1.5982801648071066</v>
      </c>
    </row>
    <row r="90" spans="2:66" x14ac:dyDescent="0.25">
      <c r="B90" s="42"/>
      <c r="M90" s="43">
        <f t="shared" si="83"/>
        <v>41995</v>
      </c>
      <c r="N90" s="233">
        <f t="shared" si="90"/>
        <v>0.58629484456924308</v>
      </c>
      <c r="O90" s="233">
        <f t="shared" si="91"/>
        <v>0.76556691013077804</v>
      </c>
      <c r="P90" s="234">
        <f t="shared" si="92"/>
        <v>0.67664507092307646</v>
      </c>
      <c r="Q90" s="233">
        <f t="shared" si="93"/>
        <v>0.82323742199228667</v>
      </c>
      <c r="R90" s="234">
        <f t="shared" si="94"/>
        <v>1.0544645560956809</v>
      </c>
      <c r="S90" s="235">
        <f t="shared" si="95"/>
        <v>1.2031742087000552</v>
      </c>
      <c r="T90" s="233">
        <f t="shared" si="96"/>
        <v>0.92572600415385775</v>
      </c>
      <c r="U90" s="234">
        <f t="shared" si="97"/>
        <v>1.0591114765846017</v>
      </c>
      <c r="V90" s="235">
        <f t="shared" si="98"/>
        <v>1.4201708597732972</v>
      </c>
      <c r="W90" s="235">
        <f t="shared" si="99"/>
        <v>1.6027401884493435</v>
      </c>
      <c r="X90" s="234">
        <f t="shared" si="100"/>
        <v>1.6579545688000299</v>
      </c>
      <c r="Y90" s="236" t="str">
        <f t="shared" si="101"/>
        <v/>
      </c>
      <c r="Z90" s="234">
        <f t="shared" si="102"/>
        <v>1.0198233758000237</v>
      </c>
      <c r="AA90" s="234">
        <f t="shared" si="103"/>
        <v>1.4671815005494491</v>
      </c>
      <c r="AB90" s="234">
        <f t="shared" si="104"/>
        <v>1.5881147279848924</v>
      </c>
      <c r="AC90" s="236">
        <f t="shared" si="105"/>
        <v>1.9067556040000251</v>
      </c>
      <c r="AD90" s="234" t="str">
        <f t="shared" si="106"/>
        <v/>
      </c>
      <c r="AE90" s="234" t="str">
        <f t="shared" si="107"/>
        <v/>
      </c>
      <c r="AF90" s="234">
        <f t="shared" si="108"/>
        <v>1.6736127695885656</v>
      </c>
      <c r="AG90" s="234">
        <f t="shared" si="109"/>
        <v>1.6236109000000054</v>
      </c>
      <c r="AH90" s="234" t="str">
        <f t="shared" si="110"/>
        <v/>
      </c>
      <c r="AI90" s="234">
        <f t="shared" si="111"/>
        <v>1.3489320388153816</v>
      </c>
      <c r="AJ90" s="234">
        <f t="shared" si="112"/>
        <v>1.5233136316208546</v>
      </c>
      <c r="AK90" s="234">
        <f t="shared" si="113"/>
        <v>1.4900818322355627</v>
      </c>
      <c r="AL90" s="236">
        <f t="shared" si="114"/>
        <v>1.5364357085126179</v>
      </c>
      <c r="AM90" s="234"/>
      <c r="AN90" s="236">
        <f t="shared" si="115"/>
        <v>0.95897091706463788</v>
      </c>
      <c r="AO90" s="234">
        <f t="shared" si="116"/>
        <v>1.4715166253027281</v>
      </c>
      <c r="AP90" s="234">
        <f t="shared" si="117"/>
        <v>1.6815556829670006</v>
      </c>
      <c r="AQ90" s="236">
        <f t="shared" si="118"/>
        <v>0.61762880463847436</v>
      </c>
      <c r="AR90" s="234">
        <f t="shared" si="119"/>
        <v>0.78984831557693003</v>
      </c>
      <c r="AS90" s="236">
        <f t="shared" si="120"/>
        <v>0.90796631051004351</v>
      </c>
      <c r="AT90" s="234">
        <f t="shared" si="121"/>
        <v>0.96824353261960727</v>
      </c>
      <c r="AU90" s="234">
        <f t="shared" si="122"/>
        <v>0.97173041718350284</v>
      </c>
      <c r="AV90" s="234">
        <f t="shared" si="123"/>
        <v>1.1630353156000157</v>
      </c>
      <c r="AW90" s="236"/>
      <c r="AX90" s="234"/>
      <c r="AY90" s="233">
        <f t="shared" si="124"/>
        <v>0.78497060933846941</v>
      </c>
      <c r="AZ90" s="233">
        <f t="shared" si="125"/>
        <v>0.6930450593384534</v>
      </c>
      <c r="BA90" s="234">
        <f t="shared" si="126"/>
        <v>0.7291485025615283</v>
      </c>
      <c r="BB90" s="235">
        <f t="shared" si="127"/>
        <v>1.2714168870528675</v>
      </c>
      <c r="BC90" s="234" t="str">
        <f t="shared" si="128"/>
        <v/>
      </c>
      <c r="BD90" s="236">
        <f t="shared" si="129"/>
        <v>0.89080837678460112</v>
      </c>
      <c r="BE90" s="234" t="str">
        <f t="shared" si="130"/>
        <v/>
      </c>
      <c r="BF90" s="236" t="e">
        <f t="shared" si="131"/>
        <v>#VALUE!</v>
      </c>
      <c r="BG90" s="234">
        <f t="shared" si="132"/>
        <v>0.52490246058462375</v>
      </c>
      <c r="BH90" s="234">
        <f t="shared" si="133"/>
        <v>0.75133487039997116</v>
      </c>
      <c r="BI90" s="234">
        <f t="shared" si="134"/>
        <v>1.064799905925689</v>
      </c>
      <c r="BJ90" s="234">
        <f t="shared" si="135"/>
        <v>1.2649416039000068</v>
      </c>
      <c r="BK90" s="234" t="e">
        <f t="shared" si="136"/>
        <v>#VALUE!</v>
      </c>
      <c r="BL90" s="235">
        <f t="shared" si="137"/>
        <v>1.0412367551846002</v>
      </c>
      <c r="BM90" s="234">
        <f t="shared" si="138"/>
        <v>1.4486689933753008</v>
      </c>
      <c r="BN90" s="234">
        <f t="shared" si="139"/>
        <v>1.5915127608000179</v>
      </c>
    </row>
    <row r="91" spans="2:66" x14ac:dyDescent="0.25">
      <c r="B91" s="42"/>
      <c r="M91" s="43">
        <f t="shared" si="83"/>
        <v>41996</v>
      </c>
      <c r="N91" s="233">
        <f t="shared" si="90"/>
        <v>0.58011745874618059</v>
      </c>
      <c r="O91" s="233">
        <f t="shared" si="91"/>
        <v>0.76309585935386748</v>
      </c>
      <c r="P91" s="234">
        <f t="shared" si="92"/>
        <v>0.69637117911539237</v>
      </c>
      <c r="Q91" s="233">
        <f t="shared" si="93"/>
        <v>0.72921375486153117</v>
      </c>
      <c r="R91" s="234">
        <f t="shared" si="94"/>
        <v>1.0639842167317433</v>
      </c>
      <c r="S91" s="235">
        <f t="shared" si="95"/>
        <v>1.2271512770178674</v>
      </c>
      <c r="T91" s="233">
        <f t="shared" si="96"/>
        <v>0.93651529726926963</v>
      </c>
      <c r="U91" s="234">
        <f t="shared" si="97"/>
        <v>1.0932236145231031</v>
      </c>
      <c r="V91" s="235">
        <f t="shared" si="98"/>
        <v>1.4202299730037717</v>
      </c>
      <c r="W91" s="235">
        <f t="shared" si="99"/>
        <v>1.6128170968481021</v>
      </c>
      <c r="X91" s="234">
        <f t="shared" si="100"/>
        <v>1.6484161246785818</v>
      </c>
      <c r="Y91" s="236" t="str">
        <f t="shared" si="101"/>
        <v/>
      </c>
      <c r="Z91" s="234">
        <f t="shared" si="102"/>
        <v>1.0417501584000224</v>
      </c>
      <c r="AA91" s="234">
        <f t="shared" si="103"/>
        <v>1.4697641262857091</v>
      </c>
      <c r="AB91" s="234">
        <f t="shared" si="104"/>
        <v>1.5964524667002378</v>
      </c>
      <c r="AC91" s="236">
        <f t="shared" si="105"/>
        <v>1.90142358321431</v>
      </c>
      <c r="AD91" s="234" t="str">
        <f t="shared" si="106"/>
        <v/>
      </c>
      <c r="AE91" s="234" t="str">
        <f t="shared" si="107"/>
        <v/>
      </c>
      <c r="AF91" s="234">
        <f t="shared" si="108"/>
        <v>1.6873053482658196</v>
      </c>
      <c r="AG91" s="234">
        <f t="shared" si="109"/>
        <v>1.6512446375000156</v>
      </c>
      <c r="AH91" s="234" t="str">
        <f t="shared" si="110"/>
        <v/>
      </c>
      <c r="AI91" s="234">
        <f t="shared" si="111"/>
        <v>1.355342974676915</v>
      </c>
      <c r="AJ91" s="234">
        <f t="shared" si="112"/>
        <v>1.5428023796428647</v>
      </c>
      <c r="AK91" s="234">
        <f t="shared" si="113"/>
        <v>1.4944006943119312</v>
      </c>
      <c r="AL91" s="236">
        <f t="shared" si="114"/>
        <v>1.5361617725379597</v>
      </c>
      <c r="AM91" s="234"/>
      <c r="AN91" s="236">
        <f t="shared" si="115"/>
        <v>0.96926205458154158</v>
      </c>
      <c r="AO91" s="234">
        <f t="shared" si="116"/>
        <v>1.4627455543822547</v>
      </c>
      <c r="AP91" s="234">
        <f t="shared" si="117"/>
        <v>1.6916656371428824</v>
      </c>
      <c r="AQ91" s="236">
        <f t="shared" si="118"/>
        <v>0.64745821899230194</v>
      </c>
      <c r="AR91" s="234">
        <f t="shared" si="119"/>
        <v>0.79563869999999648</v>
      </c>
      <c r="AS91" s="236">
        <f t="shared" si="120"/>
        <v>0.9154784613664666</v>
      </c>
      <c r="AT91" s="234">
        <f t="shared" si="121"/>
        <v>0.97270889778964476</v>
      </c>
      <c r="AU91" s="234">
        <f t="shared" si="122"/>
        <v>0.98532352005060897</v>
      </c>
      <c r="AV91" s="234">
        <f t="shared" si="123"/>
        <v>1.1593289998036127</v>
      </c>
      <c r="AW91" s="236"/>
      <c r="AX91" s="234"/>
      <c r="AY91" s="233">
        <f t="shared" si="124"/>
        <v>0.73064709209233136</v>
      </c>
      <c r="AZ91" s="233">
        <f t="shared" si="125"/>
        <v>0.6785729045923139</v>
      </c>
      <c r="BA91" s="234">
        <f t="shared" si="126"/>
        <v>0.73970917160772043</v>
      </c>
      <c r="BB91" s="235">
        <f t="shared" si="127"/>
        <v>1.2773993990491284</v>
      </c>
      <c r="BC91" s="234" t="str">
        <f t="shared" si="128"/>
        <v/>
      </c>
      <c r="BD91" s="236">
        <f t="shared" si="129"/>
        <v>0.91052038662307</v>
      </c>
      <c r="BE91" s="234" t="str">
        <f t="shared" si="130"/>
        <v/>
      </c>
      <c r="BF91" s="236" t="e">
        <f t="shared" si="131"/>
        <v>#VALUE!</v>
      </c>
      <c r="BG91" s="234">
        <f t="shared" si="132"/>
        <v>0.53609617652311625</v>
      </c>
      <c r="BH91" s="234">
        <f t="shared" si="133"/>
        <v>0.77968369920001734</v>
      </c>
      <c r="BI91" s="234">
        <f t="shared" si="134"/>
        <v>1.0765983646095578</v>
      </c>
      <c r="BJ91" s="234">
        <f t="shared" si="135"/>
        <v>1.2815027168928759</v>
      </c>
      <c r="BK91" s="234" t="e">
        <f t="shared" si="136"/>
        <v>#VALUE!</v>
      </c>
      <c r="BL91" s="235">
        <f t="shared" si="137"/>
        <v>1.0793109973230588</v>
      </c>
      <c r="BM91" s="234">
        <f t="shared" si="138"/>
        <v>1.4549336102770476</v>
      </c>
      <c r="BN91" s="234">
        <f t="shared" si="139"/>
        <v>1.6121257839643017</v>
      </c>
    </row>
    <row r="92" spans="2:66" x14ac:dyDescent="0.25">
      <c r="B92" s="42"/>
      <c r="M92" s="43">
        <f t="shared" si="83"/>
        <v>41997</v>
      </c>
      <c r="N92" s="233">
        <f t="shared" si="90"/>
        <v>0.54854579526153158</v>
      </c>
      <c r="O92" s="233">
        <f t="shared" si="91"/>
        <v>0.75092254393843794</v>
      </c>
      <c r="P92" s="234">
        <f t="shared" si="92"/>
        <v>0.68725769015384186</v>
      </c>
      <c r="Q92" s="233">
        <f t="shared" si="93"/>
        <v>0.72112282941536821</v>
      </c>
      <c r="R92" s="234">
        <f t="shared" si="94"/>
        <v>1.0650008166057821</v>
      </c>
      <c r="S92" s="235">
        <f t="shared" si="95"/>
        <v>1.2205669728571489</v>
      </c>
      <c r="T92" s="233">
        <f t="shared" si="96"/>
        <v>0.90492795569230111</v>
      </c>
      <c r="U92" s="234">
        <f t="shared" si="97"/>
        <v>1.0769750524307682</v>
      </c>
      <c r="V92" s="235">
        <f t="shared" si="98"/>
        <v>1.4226158400125759</v>
      </c>
      <c r="W92" s="235">
        <f t="shared" si="99"/>
        <v>1.6106401002784865</v>
      </c>
      <c r="X92" s="234">
        <f t="shared" si="100"/>
        <v>1.6675233110714149</v>
      </c>
      <c r="Y92" s="236" t="str">
        <f t="shared" si="101"/>
        <v/>
      </c>
      <c r="Z92" s="234">
        <f t="shared" si="102"/>
        <v>1.0254996488000119</v>
      </c>
      <c r="AA92" s="234">
        <f t="shared" si="103"/>
        <v>1.4746738170824218</v>
      </c>
      <c r="AB92" s="234">
        <f t="shared" si="104"/>
        <v>1.5960124481675151</v>
      </c>
      <c r="AC92" s="236">
        <f t="shared" si="105"/>
        <v>1.919447074285713</v>
      </c>
      <c r="AD92" s="234" t="str">
        <f t="shared" si="106"/>
        <v/>
      </c>
      <c r="AE92" s="234" t="str">
        <f t="shared" si="107"/>
        <v/>
      </c>
      <c r="AF92" s="234">
        <f t="shared" si="108"/>
        <v>1.6863755675126444</v>
      </c>
      <c r="AG92" s="234">
        <f t="shared" si="109"/>
        <v>1.6442121599999915</v>
      </c>
      <c r="AH92" s="234" t="str">
        <f t="shared" si="110"/>
        <v/>
      </c>
      <c r="AI92" s="234">
        <f t="shared" si="111"/>
        <v>1.3677917019692067</v>
      </c>
      <c r="AJ92" s="234">
        <f t="shared" si="112"/>
        <v>1.5387575518681347</v>
      </c>
      <c r="AK92" s="234">
        <f t="shared" si="113"/>
        <v>1.499306669760573</v>
      </c>
      <c r="AL92" s="236">
        <f t="shared" si="114"/>
        <v>1.5375456909303882</v>
      </c>
      <c r="AM92" s="234"/>
      <c r="AN92" s="236">
        <f t="shared" si="115"/>
        <v>0.93138414768917288</v>
      </c>
      <c r="AO92" s="234">
        <f t="shared" si="116"/>
        <v>1.4860453955384614</v>
      </c>
      <c r="AP92" s="234">
        <f t="shared" si="117"/>
        <v>1.6921567324450595</v>
      </c>
      <c r="AQ92" s="236">
        <f t="shared" si="118"/>
        <v>0.64038325852307354</v>
      </c>
      <c r="AR92" s="234">
        <f t="shared" si="119"/>
        <v>0.79749490596154038</v>
      </c>
      <c r="AS92" s="236">
        <f t="shared" si="120"/>
        <v>0.91724037372166656</v>
      </c>
      <c r="AT92" s="234">
        <f t="shared" si="121"/>
        <v>0.97293560013224489</v>
      </c>
      <c r="AU92" s="234">
        <f t="shared" si="122"/>
        <v>0.98232428124052307</v>
      </c>
      <c r="AV92" s="234">
        <f t="shared" si="123"/>
        <v>1.1766084010714524</v>
      </c>
      <c r="AW92" s="236"/>
      <c r="AX92" s="234"/>
      <c r="AY92" s="233">
        <f t="shared" si="124"/>
        <v>0.67354427772308645</v>
      </c>
      <c r="AZ92" s="233">
        <f t="shared" si="125"/>
        <v>0.64699931772310082</v>
      </c>
      <c r="BA92" s="234">
        <f t="shared" si="126"/>
        <v>0.71425742067691234</v>
      </c>
      <c r="BB92" s="235">
        <f t="shared" si="127"/>
        <v>1.2788055151637328</v>
      </c>
      <c r="BC92" s="234" t="str">
        <f t="shared" si="128"/>
        <v/>
      </c>
      <c r="BD92" s="236">
        <f t="shared" si="129"/>
        <v>0.90448805713078029</v>
      </c>
      <c r="BE92" s="234" t="str">
        <f t="shared" si="130"/>
        <v/>
      </c>
      <c r="BF92" s="236" t="e">
        <f t="shared" si="131"/>
        <v>#VALUE!</v>
      </c>
      <c r="BG92" s="234">
        <f t="shared" si="132"/>
        <v>0.51064661393075816</v>
      </c>
      <c r="BH92" s="234">
        <f t="shared" si="133"/>
        <v>0.77364021439997765</v>
      </c>
      <c r="BI92" s="234">
        <f t="shared" si="134"/>
        <v>1.074999110365205</v>
      </c>
      <c r="BJ92" s="234">
        <f t="shared" si="135"/>
        <v>1.2848543328571354</v>
      </c>
      <c r="BK92" s="234" t="e">
        <f t="shared" si="136"/>
        <v>#VALUE!</v>
      </c>
      <c r="BL92" s="235">
        <f t="shared" si="137"/>
        <v>1.0722697495307476</v>
      </c>
      <c r="BM92" s="234">
        <f t="shared" si="138"/>
        <v>1.4550015392569273</v>
      </c>
      <c r="BN92" s="234">
        <f t="shared" si="139"/>
        <v>1.6102574967857106</v>
      </c>
    </row>
    <row r="93" spans="2:66" x14ac:dyDescent="0.25">
      <c r="B93" s="42"/>
      <c r="M93" s="43">
        <f t="shared" si="83"/>
        <v>41998</v>
      </c>
      <c r="N93" s="233" t="str">
        <f t="shared" si="90"/>
        <v/>
      </c>
      <c r="O93" s="233" t="str">
        <f t="shared" si="91"/>
        <v/>
      </c>
      <c r="P93" s="234" t="str">
        <f t="shared" si="92"/>
        <v/>
      </c>
      <c r="Q93" s="233" t="str">
        <f t="shared" si="93"/>
        <v/>
      </c>
      <c r="R93" s="234" t="str">
        <f t="shared" si="94"/>
        <v/>
      </c>
      <c r="S93" s="235" t="str">
        <f t="shared" si="95"/>
        <v/>
      </c>
      <c r="T93" s="233" t="str">
        <f t="shared" si="96"/>
        <v/>
      </c>
      <c r="U93" s="234" t="str">
        <f t="shared" si="97"/>
        <v/>
      </c>
      <c r="V93" s="235" t="str">
        <f t="shared" si="98"/>
        <v/>
      </c>
      <c r="W93" s="235" t="str">
        <f t="shared" si="99"/>
        <v/>
      </c>
      <c r="X93" s="234" t="str">
        <f t="shared" si="100"/>
        <v/>
      </c>
      <c r="Y93" s="236" t="str">
        <f t="shared" si="101"/>
        <v/>
      </c>
      <c r="Z93" s="234" t="str">
        <f t="shared" si="102"/>
        <v/>
      </c>
      <c r="AA93" s="234" t="str">
        <f t="shared" si="103"/>
        <v/>
      </c>
      <c r="AB93" s="234" t="str">
        <f t="shared" si="104"/>
        <v/>
      </c>
      <c r="AC93" s="236" t="str">
        <f t="shared" si="105"/>
        <v/>
      </c>
      <c r="AD93" s="234" t="str">
        <f t="shared" si="106"/>
        <v/>
      </c>
      <c r="AE93" s="234" t="str">
        <f t="shared" si="107"/>
        <v/>
      </c>
      <c r="AF93" s="234" t="str">
        <f t="shared" si="108"/>
        <v/>
      </c>
      <c r="AG93" s="234" t="str">
        <f t="shared" si="109"/>
        <v/>
      </c>
      <c r="AH93" s="234" t="str">
        <f t="shared" si="110"/>
        <v/>
      </c>
      <c r="AI93" s="234" t="str">
        <f t="shared" si="111"/>
        <v/>
      </c>
      <c r="AJ93" s="234" t="str">
        <f t="shared" si="112"/>
        <v/>
      </c>
      <c r="AK93" s="234" t="str">
        <f t="shared" si="113"/>
        <v/>
      </c>
      <c r="AL93" s="236" t="str">
        <f t="shared" si="114"/>
        <v/>
      </c>
      <c r="AM93" s="234"/>
      <c r="AN93" s="236" t="str">
        <f t="shared" si="115"/>
        <v/>
      </c>
      <c r="AO93" s="234" t="str">
        <f t="shared" si="116"/>
        <v/>
      </c>
      <c r="AP93" s="234" t="str">
        <f t="shared" si="117"/>
        <v/>
      </c>
      <c r="AQ93" s="236" t="str">
        <f t="shared" si="118"/>
        <v/>
      </c>
      <c r="AR93" s="234" t="str">
        <f t="shared" si="119"/>
        <v/>
      </c>
      <c r="AS93" s="236" t="str">
        <f t="shared" si="120"/>
        <v/>
      </c>
      <c r="AT93" s="234" t="str">
        <f t="shared" si="121"/>
        <v/>
      </c>
      <c r="AU93" s="234" t="str">
        <f t="shared" si="122"/>
        <v/>
      </c>
      <c r="AV93" s="234" t="str">
        <f t="shared" si="123"/>
        <v/>
      </c>
      <c r="AW93" s="236"/>
      <c r="AX93" s="234"/>
      <c r="AY93" s="233" t="str">
        <f t="shared" si="124"/>
        <v/>
      </c>
      <c r="AZ93" s="233" t="str">
        <f t="shared" si="125"/>
        <v/>
      </c>
      <c r="BA93" s="234" t="str">
        <f t="shared" si="126"/>
        <v/>
      </c>
      <c r="BB93" s="235" t="str">
        <f t="shared" si="127"/>
        <v/>
      </c>
      <c r="BC93" s="234" t="str">
        <f t="shared" si="128"/>
        <v/>
      </c>
      <c r="BD93" s="236" t="str">
        <f t="shared" si="129"/>
        <v/>
      </c>
      <c r="BE93" s="234" t="str">
        <f t="shared" si="130"/>
        <v/>
      </c>
      <c r="BF93" s="236" t="str">
        <f t="shared" si="131"/>
        <v/>
      </c>
      <c r="BG93" s="234" t="str">
        <f t="shared" si="132"/>
        <v/>
      </c>
      <c r="BH93" s="234" t="str">
        <f t="shared" si="133"/>
        <v/>
      </c>
      <c r="BI93" s="234" t="str">
        <f t="shared" si="134"/>
        <v/>
      </c>
      <c r="BJ93" s="234" t="str">
        <f t="shared" si="135"/>
        <v/>
      </c>
      <c r="BK93" s="234" t="str">
        <f t="shared" si="136"/>
        <v/>
      </c>
      <c r="BL93" s="235" t="str">
        <f t="shared" si="137"/>
        <v/>
      </c>
      <c r="BM93" s="234" t="str">
        <f t="shared" si="138"/>
        <v/>
      </c>
      <c r="BN93" s="234" t="str">
        <f t="shared" si="139"/>
        <v/>
      </c>
    </row>
    <row r="94" spans="2:66" x14ac:dyDescent="0.25">
      <c r="B94" s="42"/>
      <c r="M94" s="43">
        <f t="shared" si="83"/>
        <v>41999</v>
      </c>
      <c r="N94" s="233" t="str">
        <f t="shared" si="90"/>
        <v/>
      </c>
      <c r="O94" s="233" t="str">
        <f t="shared" si="91"/>
        <v/>
      </c>
      <c r="P94" s="234" t="str">
        <f t="shared" si="92"/>
        <v/>
      </c>
      <c r="Q94" s="233" t="str">
        <f t="shared" si="93"/>
        <v/>
      </c>
      <c r="R94" s="234" t="str">
        <f t="shared" si="94"/>
        <v/>
      </c>
      <c r="S94" s="235" t="str">
        <f t="shared" si="95"/>
        <v/>
      </c>
      <c r="T94" s="233" t="str">
        <f t="shared" si="96"/>
        <v/>
      </c>
      <c r="U94" s="234" t="str">
        <f t="shared" si="97"/>
        <v/>
      </c>
      <c r="V94" s="235" t="str">
        <f t="shared" si="98"/>
        <v/>
      </c>
      <c r="W94" s="235" t="str">
        <f t="shared" si="99"/>
        <v/>
      </c>
      <c r="X94" s="234" t="str">
        <f t="shared" si="100"/>
        <v/>
      </c>
      <c r="Y94" s="236" t="str">
        <f t="shared" si="101"/>
        <v/>
      </c>
      <c r="Z94" s="234" t="str">
        <f t="shared" si="102"/>
        <v/>
      </c>
      <c r="AA94" s="234" t="str">
        <f t="shared" si="103"/>
        <v/>
      </c>
      <c r="AB94" s="234" t="str">
        <f t="shared" si="104"/>
        <v/>
      </c>
      <c r="AC94" s="236" t="str">
        <f t="shared" si="105"/>
        <v/>
      </c>
      <c r="AD94" s="234" t="str">
        <f t="shared" si="106"/>
        <v/>
      </c>
      <c r="AE94" s="234" t="str">
        <f t="shared" si="107"/>
        <v/>
      </c>
      <c r="AF94" s="234" t="str">
        <f t="shared" si="108"/>
        <v/>
      </c>
      <c r="AG94" s="234" t="str">
        <f t="shared" si="109"/>
        <v/>
      </c>
      <c r="AH94" s="234" t="str">
        <f t="shared" si="110"/>
        <v/>
      </c>
      <c r="AI94" s="234" t="str">
        <f t="shared" si="111"/>
        <v/>
      </c>
      <c r="AJ94" s="234" t="str">
        <f t="shared" si="112"/>
        <v/>
      </c>
      <c r="AK94" s="234" t="str">
        <f t="shared" si="113"/>
        <v/>
      </c>
      <c r="AL94" s="236" t="str">
        <f t="shared" si="114"/>
        <v/>
      </c>
      <c r="AM94" s="234"/>
      <c r="AN94" s="236" t="str">
        <f t="shared" si="115"/>
        <v/>
      </c>
      <c r="AO94" s="234" t="str">
        <f t="shared" si="116"/>
        <v/>
      </c>
      <c r="AP94" s="234" t="str">
        <f t="shared" si="117"/>
        <v/>
      </c>
      <c r="AQ94" s="236" t="str">
        <f t="shared" si="118"/>
        <v/>
      </c>
      <c r="AR94" s="234" t="str">
        <f t="shared" si="119"/>
        <v/>
      </c>
      <c r="AS94" s="236" t="str">
        <f t="shared" si="120"/>
        <v/>
      </c>
      <c r="AT94" s="234" t="str">
        <f t="shared" si="121"/>
        <v/>
      </c>
      <c r="AU94" s="234" t="str">
        <f t="shared" si="122"/>
        <v/>
      </c>
      <c r="AV94" s="234" t="str">
        <f t="shared" si="123"/>
        <v/>
      </c>
      <c r="AW94" s="236"/>
      <c r="AX94" s="234"/>
      <c r="AY94" s="233" t="str">
        <f t="shared" si="124"/>
        <v/>
      </c>
      <c r="AZ94" s="233" t="str">
        <f t="shared" si="125"/>
        <v/>
      </c>
      <c r="BA94" s="234" t="str">
        <f t="shared" si="126"/>
        <v/>
      </c>
      <c r="BB94" s="235" t="str">
        <f t="shared" si="127"/>
        <v/>
      </c>
      <c r="BC94" s="234" t="str">
        <f t="shared" si="128"/>
        <v/>
      </c>
      <c r="BD94" s="236" t="str">
        <f t="shared" si="129"/>
        <v/>
      </c>
      <c r="BE94" s="234" t="str">
        <f t="shared" si="130"/>
        <v/>
      </c>
      <c r="BF94" s="236" t="str">
        <f t="shared" si="131"/>
        <v/>
      </c>
      <c r="BG94" s="234" t="str">
        <f t="shared" si="132"/>
        <v/>
      </c>
      <c r="BH94" s="234" t="str">
        <f t="shared" si="133"/>
        <v/>
      </c>
      <c r="BI94" s="234" t="str">
        <f t="shared" si="134"/>
        <v/>
      </c>
      <c r="BJ94" s="234" t="str">
        <f t="shared" si="135"/>
        <v/>
      </c>
      <c r="BK94" s="234" t="str">
        <f t="shared" si="136"/>
        <v/>
      </c>
      <c r="BL94" s="235" t="str">
        <f t="shared" si="137"/>
        <v/>
      </c>
      <c r="BM94" s="234" t="str">
        <f t="shared" si="138"/>
        <v/>
      </c>
      <c r="BN94" s="234" t="str">
        <f t="shared" si="139"/>
        <v/>
      </c>
    </row>
    <row r="95" spans="2:66" x14ac:dyDescent="0.25">
      <c r="B95" s="42"/>
      <c r="M95" s="43">
        <f t="shared" si="83"/>
        <v>42002</v>
      </c>
      <c r="N95" s="233">
        <f t="shared" si="90"/>
        <v>0.56943858884616771</v>
      </c>
      <c r="O95" s="233">
        <f t="shared" si="91"/>
        <v>0.78201140365388611</v>
      </c>
      <c r="P95" s="234">
        <f t="shared" si="92"/>
        <v>0.70003399461542726</v>
      </c>
      <c r="Q95" s="233">
        <f t="shared" si="93"/>
        <v>0.84959954846156105</v>
      </c>
      <c r="R95" s="234">
        <f t="shared" si="94"/>
        <v>1.0656316332430809</v>
      </c>
      <c r="S95" s="235">
        <f t="shared" si="95"/>
        <v>1.2276963893571522</v>
      </c>
      <c r="T95" s="233">
        <f t="shared" si="96"/>
        <v>0.92564079076923722</v>
      </c>
      <c r="U95" s="234">
        <f t="shared" si="97"/>
        <v>1.0751438569230811</v>
      </c>
      <c r="V95" s="235">
        <f t="shared" si="98"/>
        <v>1.4265360988980027</v>
      </c>
      <c r="W95" s="235">
        <f t="shared" si="99"/>
        <v>1.6158047931645463</v>
      </c>
      <c r="X95" s="234">
        <f t="shared" si="100"/>
        <v>1.6777355020714384</v>
      </c>
      <c r="Y95" s="236" t="str">
        <f t="shared" si="101"/>
        <v/>
      </c>
      <c r="Z95" s="234">
        <f t="shared" si="102"/>
        <v>1.0355124150000288</v>
      </c>
      <c r="AA95" s="234">
        <f t="shared" si="103"/>
        <v>1.4828754667142845</v>
      </c>
      <c r="AB95" s="234">
        <f t="shared" si="104"/>
        <v>1.6004375165932081</v>
      </c>
      <c r="AC95" s="236">
        <f t="shared" si="105"/>
        <v>1.9265784317857131</v>
      </c>
      <c r="AD95" s="234" t="str">
        <f t="shared" si="106"/>
        <v/>
      </c>
      <c r="AE95" s="234" t="str">
        <f t="shared" si="107"/>
        <v/>
      </c>
      <c r="AF95" s="234">
        <f t="shared" si="108"/>
        <v>1.6882757769620258</v>
      </c>
      <c r="AG95" s="234">
        <f t="shared" si="109"/>
        <v>1.6513415374999951</v>
      </c>
      <c r="AH95" s="234" t="str">
        <f t="shared" si="110"/>
        <v/>
      </c>
      <c r="AI95" s="234">
        <f t="shared" si="111"/>
        <v>1.3582738280769191</v>
      </c>
      <c r="AJ95" s="234">
        <f t="shared" si="112"/>
        <v>1.5424720228571682</v>
      </c>
      <c r="AK95" s="234">
        <f t="shared" si="113"/>
        <v>1.5020483152454807</v>
      </c>
      <c r="AL95" s="236">
        <f t="shared" si="114"/>
        <v>1.5361361442088532</v>
      </c>
      <c r="AM95" s="234"/>
      <c r="AN95" s="236">
        <f t="shared" si="115"/>
        <v>0.94777281984917217</v>
      </c>
      <c r="AO95" s="234">
        <f t="shared" si="116"/>
        <v>1.5039828229550665</v>
      </c>
      <c r="AP95" s="234">
        <f t="shared" si="117"/>
        <v>1.6954013953571692</v>
      </c>
      <c r="AQ95" s="236">
        <f t="shared" si="118"/>
        <v>0.64496130769234172</v>
      </c>
      <c r="AR95" s="234">
        <f t="shared" si="119"/>
        <v>0.80180638500003587</v>
      </c>
      <c r="AS95" s="236">
        <f t="shared" si="120"/>
        <v>0.92144285560453953</v>
      </c>
      <c r="AT95" s="234">
        <f t="shared" si="121"/>
        <v>0.97884121217884168</v>
      </c>
      <c r="AU95" s="234">
        <f t="shared" si="122"/>
        <v>0.98523222227846263</v>
      </c>
      <c r="AV95" s="234">
        <f t="shared" si="123"/>
        <v>1.1857888855714642</v>
      </c>
      <c r="AW95" s="236"/>
      <c r="AX95" s="234"/>
      <c r="AY95" s="233">
        <f t="shared" si="124"/>
        <v>0.79750733019231568</v>
      </c>
      <c r="AZ95" s="233">
        <f t="shared" si="125"/>
        <v>0.67085373019234495</v>
      </c>
      <c r="BA95" s="234">
        <f t="shared" si="126"/>
        <v>0.72488110980769571</v>
      </c>
      <c r="BB95" s="235">
        <f t="shared" si="127"/>
        <v>1.2807111656738273</v>
      </c>
      <c r="BC95" s="234" t="str">
        <f t="shared" si="128"/>
        <v/>
      </c>
      <c r="BD95" s="236">
        <f t="shared" si="129"/>
        <v>0.90920868192307669</v>
      </c>
      <c r="BE95" s="234" t="str">
        <f t="shared" si="130"/>
        <v/>
      </c>
      <c r="BF95" s="236" t="e">
        <f t="shared" si="131"/>
        <v>#VALUE!</v>
      </c>
      <c r="BG95" s="234">
        <f t="shared" si="132"/>
        <v>0.52085560692310429</v>
      </c>
      <c r="BH95" s="234">
        <f t="shared" si="133"/>
        <v>0.77350705750001358</v>
      </c>
      <c r="BI95" s="234">
        <f t="shared" si="134"/>
        <v>1.0762739180415442</v>
      </c>
      <c r="BJ95" s="234">
        <f t="shared" si="135"/>
        <v>1.2909596608571348</v>
      </c>
      <c r="BK95" s="234" t="e">
        <f t="shared" si="136"/>
        <v>#VALUE!</v>
      </c>
      <c r="BL95" s="235">
        <f t="shared" si="137"/>
        <v>1.0713587919231014</v>
      </c>
      <c r="BM95" s="234">
        <f t="shared" si="138"/>
        <v>1.4566917800189101</v>
      </c>
      <c r="BN95" s="234">
        <f t="shared" si="139"/>
        <v>1.6163608677857182</v>
      </c>
    </row>
    <row r="96" spans="2:66" x14ac:dyDescent="0.25">
      <c r="B96" s="42"/>
      <c r="M96" s="43">
        <f t="shared" si="83"/>
        <v>42003</v>
      </c>
      <c r="N96" s="233">
        <f t="shared" si="90"/>
        <v>0.58191486103845058</v>
      </c>
      <c r="O96" s="233">
        <f t="shared" si="91"/>
        <v>0.77787692446154111</v>
      </c>
      <c r="P96" s="234">
        <f t="shared" si="92"/>
        <v>0.67632967384614062</v>
      </c>
      <c r="Q96" s="233">
        <f t="shared" si="93"/>
        <v>0.83141864988462677</v>
      </c>
      <c r="R96" s="234">
        <f t="shared" si="94"/>
        <v>1.0370916148866338</v>
      </c>
      <c r="S96" s="235">
        <f t="shared" si="95"/>
        <v>1.2050719577000102</v>
      </c>
      <c r="T96" s="233">
        <f t="shared" si="96"/>
        <v>0.93509736980766789</v>
      </c>
      <c r="U96" s="234">
        <f t="shared" si="97"/>
        <v>1.0885357862692326</v>
      </c>
      <c r="V96" s="235">
        <f t="shared" si="98"/>
        <v>1.4065306560579516</v>
      </c>
      <c r="W96" s="235">
        <f t="shared" si="99"/>
        <v>1.5882920103291029</v>
      </c>
      <c r="X96" s="234">
        <f t="shared" si="100"/>
        <v>1.6709153723000223</v>
      </c>
      <c r="Y96" s="236" t="str">
        <f t="shared" si="101"/>
        <v/>
      </c>
      <c r="Z96" s="234">
        <f t="shared" si="102"/>
        <v>1.0360147695000013</v>
      </c>
      <c r="AA96" s="234">
        <f t="shared" si="103"/>
        <v>1.4375106875933756</v>
      </c>
      <c r="AB96" s="234">
        <f t="shared" si="104"/>
        <v>1.5711376760705162</v>
      </c>
      <c r="AC96" s="236">
        <f t="shared" si="105"/>
        <v>1.9155734715000388</v>
      </c>
      <c r="AD96" s="234" t="str">
        <f t="shared" si="106"/>
        <v/>
      </c>
      <c r="AE96" s="234" t="str">
        <f t="shared" si="107"/>
        <v/>
      </c>
      <c r="AF96" s="234">
        <f t="shared" si="108"/>
        <v>1.6625492659240653</v>
      </c>
      <c r="AG96" s="234">
        <f t="shared" si="109"/>
        <v>1.632593137500038</v>
      </c>
      <c r="AH96" s="234" t="str">
        <f t="shared" si="110"/>
        <v/>
      </c>
      <c r="AI96" s="234">
        <f t="shared" si="111"/>
        <v>1.3299294197307581</v>
      </c>
      <c r="AJ96" s="234">
        <f t="shared" si="112"/>
        <v>1.5214417469505577</v>
      </c>
      <c r="AK96" s="234">
        <f t="shared" si="113"/>
        <v>1.4831624019080403</v>
      </c>
      <c r="AL96" s="236">
        <f t="shared" si="114"/>
        <v>1.5203954629177114</v>
      </c>
      <c r="AM96" s="234"/>
      <c r="AN96" s="236">
        <f t="shared" si="115"/>
        <v>0.97315736760820926</v>
      </c>
      <c r="AO96" s="234">
        <f t="shared" si="116"/>
        <v>1.4315152404692393</v>
      </c>
      <c r="AP96" s="234">
        <f t="shared" si="117"/>
        <v>1.6752736906043793</v>
      </c>
      <c r="AQ96" s="236">
        <f t="shared" si="118"/>
        <v>0.62324329707692483</v>
      </c>
      <c r="AR96" s="234">
        <f t="shared" si="119"/>
        <v>0.77975933942304376</v>
      </c>
      <c r="AS96" s="236">
        <f t="shared" si="120"/>
        <v>0.89803824511965136</v>
      </c>
      <c r="AT96" s="234">
        <f t="shared" si="121"/>
        <v>0.95064294860829079</v>
      </c>
      <c r="AU96" s="234">
        <f t="shared" si="122"/>
        <v>0.95864049805695428</v>
      </c>
      <c r="AV96" s="234">
        <f t="shared" si="123"/>
        <v>1.1729942826000088</v>
      </c>
      <c r="AW96" s="236"/>
      <c r="AX96" s="234"/>
      <c r="AY96" s="233">
        <f t="shared" si="124"/>
        <v>0.7070626700769238</v>
      </c>
      <c r="AZ96" s="233">
        <f t="shared" si="125"/>
        <v>0.65908001757693446</v>
      </c>
      <c r="BA96" s="234">
        <f t="shared" si="126"/>
        <v>0.74340108842308483</v>
      </c>
      <c r="BB96" s="235">
        <f t="shared" si="127"/>
        <v>1.2536409862531603</v>
      </c>
      <c r="BC96" s="234" t="str">
        <f t="shared" si="128"/>
        <v/>
      </c>
      <c r="BD96" s="236">
        <f t="shared" si="129"/>
        <v>0.885086884269215</v>
      </c>
      <c r="BE96" s="234" t="str">
        <f t="shared" si="130"/>
        <v/>
      </c>
      <c r="BF96" s="236" t="e">
        <f t="shared" si="131"/>
        <v>#VALUE!</v>
      </c>
      <c r="BG96" s="234">
        <f t="shared" si="132"/>
        <v>0.5367519012692159</v>
      </c>
      <c r="BH96" s="234">
        <f t="shared" si="133"/>
        <v>0.75416125350002261</v>
      </c>
      <c r="BI96" s="234">
        <f t="shared" si="134"/>
        <v>1.0469709156801206</v>
      </c>
      <c r="BJ96" s="234">
        <f t="shared" si="135"/>
        <v>1.2706988843999927</v>
      </c>
      <c r="BK96" s="234" t="e">
        <f t="shared" si="136"/>
        <v>#VALUE!</v>
      </c>
      <c r="BL96" s="235">
        <f t="shared" si="137"/>
        <v>1.0580648352692408</v>
      </c>
      <c r="BM96" s="234">
        <f t="shared" si="138"/>
        <v>1.4352948650818607</v>
      </c>
      <c r="BN96" s="234">
        <f t="shared" si="139"/>
        <v>1.634779026800024</v>
      </c>
    </row>
    <row r="97" spans="2:66" x14ac:dyDescent="0.25">
      <c r="B97" s="42"/>
      <c r="M97" s="43">
        <f t="shared" si="83"/>
        <v>42004</v>
      </c>
      <c r="N97" s="237">
        <f t="shared" si="90"/>
        <v>0.58212360475385871</v>
      </c>
      <c r="O97" s="237">
        <f t="shared" si="91"/>
        <v>0.77668712864618117</v>
      </c>
      <c r="P97" s="238">
        <f t="shared" si="92"/>
        <v>0.66326871588460801</v>
      </c>
      <c r="Q97" s="237">
        <f t="shared" si="93"/>
        <v>0.82617797113846203</v>
      </c>
      <c r="R97" s="238">
        <f t="shared" si="94"/>
        <v>1.0381213035453483</v>
      </c>
      <c r="S97" s="239">
        <f t="shared" si="95"/>
        <v>1.1748383407821228</v>
      </c>
      <c r="T97" s="238">
        <f t="shared" si="96"/>
        <v>0.9317187852307498</v>
      </c>
      <c r="U97" s="238">
        <f t="shared" si="97"/>
        <v>1.0763410569769345</v>
      </c>
      <c r="V97" s="238">
        <f t="shared" si="98"/>
        <v>1.3986735460768038</v>
      </c>
      <c r="W97" s="238">
        <f t="shared" si="99"/>
        <v>1.5798541596076019</v>
      </c>
      <c r="X97" s="238">
        <f t="shared" si="100"/>
        <v>1.6519020850214363</v>
      </c>
      <c r="Y97" s="239" t="str">
        <f t="shared" si="101"/>
        <v/>
      </c>
      <c r="Z97" s="238">
        <f t="shared" si="102"/>
        <v>1.0176229925999927</v>
      </c>
      <c r="AA97" s="238">
        <f t="shared" si="103"/>
        <v>1.4332702258351757</v>
      </c>
      <c r="AB97" s="238">
        <f t="shared" si="104"/>
        <v>1.5709790270717798</v>
      </c>
      <c r="AC97" s="240">
        <f t="shared" si="105"/>
        <v>1.9056906627857373</v>
      </c>
      <c r="AD97" s="238" t="str">
        <f t="shared" si="106"/>
        <v/>
      </c>
      <c r="AE97" s="238" t="str">
        <f t="shared" si="107"/>
        <v/>
      </c>
      <c r="AF97" s="238">
        <f t="shared" si="108"/>
        <v>1.6560242404367016</v>
      </c>
      <c r="AG97" s="238">
        <f t="shared" si="109"/>
        <v>1.6008043499999847</v>
      </c>
      <c r="AH97" s="238" t="str">
        <f t="shared" si="110"/>
        <v/>
      </c>
      <c r="AI97" s="238">
        <f t="shared" si="111"/>
        <v>1.3128765418230604</v>
      </c>
      <c r="AJ97" s="238">
        <f t="shared" si="112"/>
        <v>1.5161662962637599</v>
      </c>
      <c r="AK97" s="238">
        <f t="shared" si="113"/>
        <v>1.4774704758666353</v>
      </c>
      <c r="AL97" s="237">
        <f t="shared" si="114"/>
        <v>1.5242412508481027</v>
      </c>
      <c r="AM97" s="238"/>
      <c r="AN97" s="240">
        <f t="shared" si="115"/>
        <v>0.96364069253149109</v>
      </c>
      <c r="AO97" s="238">
        <f t="shared" si="116"/>
        <v>1.4574062636659795</v>
      </c>
      <c r="AP97" s="238">
        <f t="shared" si="117"/>
        <v>1.6679272426098897</v>
      </c>
      <c r="AQ97" s="240">
        <f t="shared" si="118"/>
        <v>0.6052855980077041</v>
      </c>
      <c r="AR97" s="238">
        <f t="shared" si="119"/>
        <v>0.77355265557691189</v>
      </c>
      <c r="AS97" s="239">
        <f t="shared" si="120"/>
        <v>0.89655338945211049</v>
      </c>
      <c r="AT97" s="238">
        <f t="shared" si="121"/>
        <v>0.94916003255667958</v>
      </c>
      <c r="AU97" s="238">
        <f t="shared" si="122"/>
        <v>0.95433201529745926</v>
      </c>
      <c r="AV97" s="238">
        <f t="shared" si="123"/>
        <v>1.1635472940964693</v>
      </c>
      <c r="AW97" s="240"/>
      <c r="AX97" s="238"/>
      <c r="AY97" s="237">
        <f t="shared" si="124"/>
        <v>0.69702378890766736</v>
      </c>
      <c r="AZ97" s="237">
        <f t="shared" si="125"/>
        <v>0.67047856890768243</v>
      </c>
      <c r="BA97" s="238">
        <f t="shared" si="126"/>
        <v>0.74231452789232044</v>
      </c>
      <c r="BB97" s="238">
        <f t="shared" si="127"/>
        <v>1.2538924564987268</v>
      </c>
      <c r="BC97" s="238" t="str">
        <f t="shared" si="128"/>
        <v/>
      </c>
      <c r="BD97" s="240">
        <f t="shared" si="129"/>
        <v>0.87534089137695181</v>
      </c>
      <c r="BE97" s="238" t="str">
        <f t="shared" si="130"/>
        <v/>
      </c>
      <c r="BF97" s="238" t="e">
        <f t="shared" si="131"/>
        <v>#VALUE!</v>
      </c>
      <c r="BG97" s="238">
        <f t="shared" si="132"/>
        <v>0.53808642997691791</v>
      </c>
      <c r="BH97" s="238">
        <f t="shared" si="133"/>
        <v>0.74509161880002095</v>
      </c>
      <c r="BI97" s="238">
        <f t="shared" si="134"/>
        <v>1.0460683887279338</v>
      </c>
      <c r="BJ97" s="238">
        <f t="shared" si="135"/>
        <v>1.2503840222071312</v>
      </c>
      <c r="BK97" s="238" t="e">
        <f t="shared" si="136"/>
        <v>#VALUE!</v>
      </c>
      <c r="BL97" s="238">
        <f t="shared" si="137"/>
        <v>1.0359642411769445</v>
      </c>
      <c r="BM97" s="238">
        <f t="shared" si="138"/>
        <v>1.433096956467268</v>
      </c>
      <c r="BN97" s="238">
        <f t="shared" si="139"/>
        <v>1.6143109137357006</v>
      </c>
    </row>
    <row r="98" spans="2:66" x14ac:dyDescent="0.25">
      <c r="AK98" s="22"/>
      <c r="BI98" s="22"/>
      <c r="BJ98" s="22"/>
      <c r="BN98" s="36"/>
    </row>
    <row r="99" spans="2:66" x14ac:dyDescent="0.25">
      <c r="M99" s="50" t="s">
        <v>9</v>
      </c>
      <c r="N99" s="46">
        <f>AVERAGE(N75:N97)</f>
        <v>0.56715965281575664</v>
      </c>
      <c r="O99" s="47">
        <f t="shared" ref="O99:BM99" si="140">AVERAGE(O75:O97)</f>
        <v>0.74932946709378145</v>
      </c>
      <c r="P99" s="47">
        <f t="shared" si="140"/>
        <v>0.74943236619413767</v>
      </c>
      <c r="Q99" s="47">
        <f t="shared" si="140"/>
        <v>0.81360055946226983</v>
      </c>
      <c r="R99" s="47">
        <f t="shared" si="140"/>
        <v>1.0479263904848781</v>
      </c>
      <c r="S99" s="47">
        <f t="shared" si="140"/>
        <v>1.1972018378306148</v>
      </c>
      <c r="T99" s="47">
        <f t="shared" si="140"/>
        <v>0.91890342144505255</v>
      </c>
      <c r="U99" s="47">
        <f t="shared" si="140"/>
        <v>1.0726762802245435</v>
      </c>
      <c r="V99" s="47">
        <f t="shared" si="140"/>
        <v>1.4535207301172501</v>
      </c>
      <c r="W99" s="47">
        <f t="shared" si="140"/>
        <v>1.5860103590361603</v>
      </c>
      <c r="X99" s="47">
        <f t="shared" si="140"/>
        <v>1.6537699281727898</v>
      </c>
      <c r="Y99" s="47"/>
      <c r="Z99" s="47">
        <f t="shared" si="140"/>
        <v>1.0308505798047694</v>
      </c>
      <c r="AA99" s="47">
        <f t="shared" si="140"/>
        <v>1.4751571108579287</v>
      </c>
      <c r="AB99" s="47">
        <f t="shared" si="140"/>
        <v>1.5779476726427342</v>
      </c>
      <c r="AC99" s="47">
        <f t="shared" si="140"/>
        <v>1.8981272952006869</v>
      </c>
      <c r="AD99" s="47"/>
      <c r="AE99" s="47"/>
      <c r="AF99" s="47">
        <f>AVERAGE(AF75:AF97)</f>
        <v>1.6546936768176548</v>
      </c>
      <c r="AG99" s="47">
        <f t="shared" si="140"/>
        <v>1.6197866234523799</v>
      </c>
      <c r="AH99" s="47"/>
      <c r="AI99" s="47">
        <f t="shared" si="140"/>
        <v>1.3543419536659282</v>
      </c>
      <c r="AJ99" s="47">
        <f>AVERAGE(AJ75:AJ97)</f>
        <v>1.5395697069701737</v>
      </c>
      <c r="AK99" s="47">
        <f t="shared" si="140"/>
        <v>1.491929095233606</v>
      </c>
      <c r="AL99" s="47">
        <f t="shared" si="140"/>
        <v>1.5253180533004742</v>
      </c>
      <c r="AM99" s="47"/>
      <c r="AN99" s="47">
        <f t="shared" si="140"/>
        <v>0.94327896729859784</v>
      </c>
      <c r="AO99" s="47">
        <f t="shared" si="140"/>
        <v>1.4720302925713735</v>
      </c>
      <c r="AP99" s="47">
        <f t="shared" si="140"/>
        <v>1.6909981632613824</v>
      </c>
      <c r="AQ99" s="47">
        <f t="shared" si="140"/>
        <v>0.62947562582197958</v>
      </c>
      <c r="AR99" s="47">
        <f t="shared" si="140"/>
        <v>0.79749081036629477</v>
      </c>
      <c r="AS99" s="47">
        <f t="shared" si="140"/>
        <v>0.9103250988730911</v>
      </c>
      <c r="AT99" s="47">
        <f t="shared" si="140"/>
        <v>0.96179722176681959</v>
      </c>
      <c r="AU99" s="47">
        <f t="shared" si="140"/>
        <v>0.9627669320593697</v>
      </c>
      <c r="AV99" s="47">
        <f t="shared" si="140"/>
        <v>1.1554763163727919</v>
      </c>
      <c r="AW99" s="47"/>
      <c r="AX99" s="47"/>
      <c r="AY99" s="47">
        <f t="shared" si="140"/>
        <v>0.70471710751722427</v>
      </c>
      <c r="AZ99" s="47">
        <f t="shared" si="140"/>
        <v>0.66270397251721869</v>
      </c>
      <c r="BA99" s="47">
        <f t="shared" si="140"/>
        <v>0.72937898182564231</v>
      </c>
      <c r="BB99" s="47">
        <f t="shared" si="140"/>
        <v>1.2674686866432769</v>
      </c>
      <c r="BC99" s="47"/>
      <c r="BD99" s="47">
        <f t="shared" si="140"/>
        <v>0.94264664699120781</v>
      </c>
      <c r="BE99" s="47"/>
      <c r="BF99" s="47" t="e">
        <f t="shared" si="140"/>
        <v>#VALUE!</v>
      </c>
      <c r="BG99" s="47">
        <f>AVERAGE(BG75:BG97)</f>
        <v>0.52060790436739901</v>
      </c>
      <c r="BH99" s="47">
        <f>AVERAGE(BH75:BH97)</f>
        <v>0.77257530127143126</v>
      </c>
      <c r="BI99" s="47">
        <f>AVERAGE(BI75:BI97)</f>
        <v>1.056662988638293</v>
      </c>
      <c r="BJ99" s="47">
        <f>AVERAGE(BJ75:BJ97)</f>
        <v>1.2643042910829865</v>
      </c>
      <c r="BK99" s="47" t="e">
        <f t="shared" si="140"/>
        <v>#VALUE!</v>
      </c>
      <c r="BL99" s="47">
        <f t="shared" si="140"/>
        <v>1.0607827555959699</v>
      </c>
      <c r="BM99" s="47">
        <f t="shared" si="140"/>
        <v>1.4424753137966271</v>
      </c>
      <c r="BN99" s="48">
        <f>AVERAGE(BN75:BN97)</f>
        <v>1.5886060201863959</v>
      </c>
    </row>
    <row r="100" spans="2:66" x14ac:dyDescent="0.25">
      <c r="AK100" s="22"/>
      <c r="AT100" s="8"/>
      <c r="AU100" s="8"/>
      <c r="AV100" s="8"/>
      <c r="AW100" s="8"/>
    </row>
    <row r="101" spans="2:66" x14ac:dyDescent="0.25">
      <c r="N101" s="51" t="s">
        <v>140</v>
      </c>
      <c r="O101" s="52"/>
      <c r="P101" s="52"/>
      <c r="Q101" s="52"/>
      <c r="R101" s="52"/>
      <c r="S101" s="52"/>
      <c r="T101" s="51" t="s">
        <v>141</v>
      </c>
      <c r="U101" s="52"/>
      <c r="V101" s="52"/>
      <c r="W101" s="52"/>
      <c r="X101" s="53"/>
      <c r="Y101" s="52" t="s">
        <v>142</v>
      </c>
      <c r="Z101" s="52"/>
      <c r="AA101" s="52"/>
      <c r="AB101" s="52"/>
      <c r="AC101" s="52"/>
      <c r="AD101" s="54" t="s">
        <v>143</v>
      </c>
      <c r="AE101" s="51" t="s">
        <v>13</v>
      </c>
      <c r="AF101" s="52"/>
      <c r="AG101" s="52"/>
      <c r="AH101" s="51" t="s">
        <v>144</v>
      </c>
      <c r="AI101" s="52"/>
      <c r="AJ101" s="52"/>
      <c r="AK101" s="52"/>
      <c r="AL101" s="52"/>
      <c r="AM101" s="51" t="s">
        <v>145</v>
      </c>
      <c r="AN101" s="52"/>
      <c r="AO101" s="52"/>
      <c r="AP101" s="53"/>
      <c r="AQ101" s="51" t="s">
        <v>146</v>
      </c>
      <c r="AR101" s="52"/>
      <c r="AS101" s="52"/>
      <c r="AT101" s="55"/>
      <c r="AU101" s="55"/>
      <c r="AV101" s="55"/>
      <c r="AW101" s="56"/>
      <c r="AX101" s="52" t="s">
        <v>147</v>
      </c>
      <c r="AY101" s="52"/>
      <c r="AZ101" s="52"/>
      <c r="BA101" s="52"/>
      <c r="BB101" s="52"/>
      <c r="BC101" s="51" t="s">
        <v>148</v>
      </c>
      <c r="BD101" s="53"/>
      <c r="BE101" s="51" t="s">
        <v>149</v>
      </c>
      <c r="BF101" s="52"/>
      <c r="BG101" s="52"/>
      <c r="BH101" s="52"/>
      <c r="BI101" s="52"/>
      <c r="BJ101" s="53"/>
      <c r="BK101" s="52" t="s">
        <v>150</v>
      </c>
      <c r="BL101" s="57"/>
      <c r="BM101" s="51" t="s">
        <v>151</v>
      </c>
      <c r="BN101" s="60"/>
    </row>
    <row r="102" spans="2:66" s="23" customFormat="1" x14ac:dyDescent="0.25">
      <c r="M102" s="24" t="s">
        <v>160</v>
      </c>
      <c r="N102" s="229">
        <f>R99+(S99-R99)/(S74-R74)*($B$3+(365*5+1)-R74)</f>
        <v>1.0532576564615115</v>
      </c>
      <c r="O102" s="25"/>
      <c r="P102" s="26"/>
      <c r="Q102" s="26"/>
      <c r="R102" s="26"/>
      <c r="S102" s="26"/>
      <c r="T102" s="229">
        <f>V99+(W99-V99)/(W74-V74)*($B$3+(365*5+1)-V74)</f>
        <v>1.4879116550706695</v>
      </c>
      <c r="U102" s="26"/>
      <c r="V102" s="26"/>
      <c r="W102" s="26"/>
      <c r="X102" s="27"/>
      <c r="Y102" s="230">
        <f>AA99+(AB99-AA99)/(AB74-AA74)*($B$3+(365*5+1)-AA74)</f>
        <v>1.5656248275164855</v>
      </c>
      <c r="Z102" s="26"/>
      <c r="AA102" s="26"/>
      <c r="AB102" s="26"/>
      <c r="AC102" s="26"/>
      <c r="AD102" s="231"/>
      <c r="AE102" s="232"/>
      <c r="AF102" s="26"/>
      <c r="AG102" s="26"/>
      <c r="AH102" s="289">
        <f>AK99+(AL99-AK99)/(AL74-AK74)*($B$3+(365*5+1)-AK74)</f>
        <v>1.5123334584966921</v>
      </c>
      <c r="AI102" s="290"/>
      <c r="AJ102" s="26"/>
      <c r="AK102" s="26"/>
      <c r="AL102" s="26"/>
      <c r="AM102" s="229"/>
      <c r="AN102" s="26"/>
      <c r="AO102" s="25"/>
      <c r="AP102" s="25"/>
      <c r="AQ102" s="229">
        <f>AT99+(AU99-AT99)/(AU74-AT74)*($B$3+(365*5+1)-AT74)</f>
        <v>0.96202701093567033</v>
      </c>
      <c r="AR102" s="25"/>
      <c r="AS102" s="25"/>
      <c r="AT102" s="26"/>
      <c r="AU102" s="26"/>
      <c r="AV102" s="26"/>
      <c r="AW102" s="27"/>
      <c r="AX102" s="230"/>
      <c r="AY102" s="25"/>
      <c r="AZ102" s="25"/>
      <c r="BA102" s="26"/>
      <c r="BB102" s="26"/>
      <c r="BC102" s="229"/>
      <c r="BD102" s="27"/>
      <c r="BE102" s="230">
        <f>BH99+(BI99-BH99)/(BI74-BH74)*($B$3+(365*5+1)-BH74)</f>
        <v>1.0383669431989753</v>
      </c>
      <c r="BF102" s="26"/>
      <c r="BG102" s="26"/>
      <c r="BH102" s="26"/>
      <c r="BI102" s="26"/>
      <c r="BJ102" s="27"/>
      <c r="BK102" s="230"/>
      <c r="BL102" s="26"/>
      <c r="BM102" s="229">
        <f>BM99+(BN99-BM99)/(BN74-BM74)*($B$3+(365*5+1)-BM74)</f>
        <v>1.448163035901618</v>
      </c>
      <c r="BN102" s="27"/>
    </row>
    <row r="103" spans="2:66" x14ac:dyDescent="0.25">
      <c r="N103" s="254" t="s">
        <v>12</v>
      </c>
      <c r="O103" s="59"/>
    </row>
    <row r="104" spans="2:66" x14ac:dyDescent="0.25">
      <c r="N104" s="254" t="s">
        <v>10</v>
      </c>
      <c r="O104" s="59"/>
      <c r="AH104" s="165"/>
      <c r="AQ104" s="241"/>
      <c r="AR104" s="241"/>
      <c r="AS104" s="241"/>
    </row>
    <row r="105" spans="2:66" x14ac:dyDescent="0.25">
      <c r="N105" s="59"/>
      <c r="O105" s="59"/>
    </row>
    <row r="106" spans="2:66" x14ac:dyDescent="0.25">
      <c r="AB106" s="1"/>
      <c r="AC106" s="1"/>
      <c r="AD106" s="160"/>
      <c r="AE106" s="160"/>
      <c r="AF106" s="160"/>
      <c r="AG106" s="160"/>
      <c r="AH106" s="160"/>
      <c r="AI106" s="161"/>
      <c r="AJ106" s="162"/>
      <c r="AK106" s="160"/>
      <c r="AL106" s="160"/>
      <c r="AM106" s="160"/>
      <c r="AN106" s="159"/>
      <c r="AO106" s="1"/>
    </row>
    <row r="107" spans="2:66" x14ac:dyDescent="0.25">
      <c r="AB107" s="1"/>
      <c r="AC107" s="1"/>
      <c r="AD107" s="160"/>
      <c r="AE107" s="160"/>
      <c r="AF107" s="160"/>
      <c r="AG107" s="160"/>
      <c r="AH107" s="160"/>
      <c r="AI107" s="161"/>
      <c r="AJ107" s="162"/>
      <c r="AK107" s="160"/>
      <c r="AL107" s="160"/>
      <c r="AM107" s="160"/>
      <c r="AN107" s="159"/>
      <c r="AO107" s="1"/>
    </row>
    <row r="108" spans="2:66" x14ac:dyDescent="0.25">
      <c r="AB108" s="1"/>
      <c r="AC108" s="1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59"/>
      <c r="AO108" s="1"/>
    </row>
    <row r="109" spans="2:66" x14ac:dyDescent="0.25">
      <c r="AB109" s="1"/>
      <c r="AC109" s="1"/>
      <c r="AD109" s="59"/>
      <c r="AE109" s="59"/>
      <c r="AF109" s="59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2:66" x14ac:dyDescent="0.25">
      <c r="AB110" s="1"/>
      <c r="AC110" s="1"/>
      <c r="AD110" s="157"/>
      <c r="AE110" s="61"/>
      <c r="AF110" s="6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2:66" x14ac:dyDescent="0.25">
      <c r="AB111" s="1"/>
      <c r="AC111" s="1"/>
      <c r="AD111" s="157"/>
      <c r="AE111" s="61"/>
      <c r="AF111" s="6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2:66" x14ac:dyDescent="0.25">
      <c r="AB112" s="1"/>
      <c r="AC112" s="1"/>
      <c r="AD112" s="157"/>
      <c r="AE112" s="61"/>
      <c r="AF112" s="6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28:41" x14ac:dyDescent="0.25">
      <c r="AB113" s="1"/>
      <c r="AC113" s="1"/>
      <c r="AD113" s="157"/>
      <c r="AE113" s="61"/>
      <c r="AF113" s="6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28:41" x14ac:dyDescent="0.25">
      <c r="AB114" s="1"/>
      <c r="AC114" s="1"/>
      <c r="AD114" s="157"/>
      <c r="AE114" s="61"/>
      <c r="AF114" s="6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28:41" x14ac:dyDescent="0.25">
      <c r="AB115" s="1"/>
      <c r="AC115" s="1"/>
      <c r="AD115" s="157"/>
      <c r="AE115" s="61"/>
      <c r="AF115" s="6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28:41" x14ac:dyDescent="0.25">
      <c r="AB116" s="1"/>
      <c r="AC116" s="1"/>
      <c r="AD116" s="157"/>
      <c r="AE116" s="61"/>
      <c r="AF116" s="6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28:41" x14ac:dyDescent="0.25">
      <c r="AB117" s="1"/>
      <c r="AC117" s="1"/>
      <c r="AD117" s="157"/>
      <c r="AE117" s="61"/>
      <c r="AF117" s="6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28:41" x14ac:dyDescent="0.25">
      <c r="AB118" s="1"/>
      <c r="AC118" s="1"/>
      <c r="AD118" s="157"/>
      <c r="AE118" s="163"/>
      <c r="AF118" s="163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28:41" x14ac:dyDescent="0.25">
      <c r="AB119" s="1"/>
      <c r="AC119" s="1"/>
      <c r="AD119" s="157"/>
      <c r="AE119" s="164"/>
      <c r="AF119" s="164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28:41" x14ac:dyDescent="0.25">
      <c r="AB120" s="1"/>
      <c r="AC120" s="1"/>
      <c r="AD120" s="157"/>
      <c r="AE120" s="61"/>
      <c r="AF120" s="6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28:41" x14ac:dyDescent="0.25">
      <c r="AB121" s="1"/>
      <c r="AC121" s="1"/>
      <c r="AD121" s="157"/>
      <c r="AE121" s="61"/>
      <c r="AF121" s="6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28:41" x14ac:dyDescent="0.25"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28:41" x14ac:dyDescent="0.25"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</sheetData>
  <mergeCells count="11">
    <mergeCell ref="B66:J66"/>
    <mergeCell ref="N5:BN5"/>
    <mergeCell ref="N6:BN6"/>
    <mergeCell ref="N71:BN71"/>
    <mergeCell ref="N34:BN34"/>
    <mergeCell ref="N35:BN35"/>
    <mergeCell ref="B5:J5"/>
    <mergeCell ref="B6:J6"/>
    <mergeCell ref="B34:J34"/>
    <mergeCell ref="B35:J35"/>
    <mergeCell ref="B63:J6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RFR and DP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2015-01-27T22:51:37Z</dcterms:created>
  <dcterms:modified xsi:type="dcterms:W3CDTF">2015-01-28T22:22:27Z</dcterms:modified>
</cp:coreProperties>
</file>