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/>
  </bookViews>
  <sheets>
    <sheet name="Cover sheet" sheetId="2" r:id="rId1"/>
    <sheet name="December 2014" sheetId="1" r:id="rId2"/>
  </sheets>
  <definedNames>
    <definedName name="_xlnm.Print_Area" localSheetId="1">'December 2014'!#REF!</definedName>
  </definedNames>
  <calcPr calcId="145621"/>
</workbook>
</file>

<file path=xl/calcChain.xml><?xml version="1.0" encoding="utf-8"?>
<calcChain xmlns="http://schemas.openxmlformats.org/spreadsheetml/2006/main">
  <c r="BF95" i="1" l="1"/>
  <c r="BF94" i="1"/>
  <c r="BF93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BL59" i="1"/>
  <c r="BL95" i="1" s="1"/>
  <c r="BK59" i="1"/>
  <c r="BK95" i="1" s="1"/>
  <c r="BJ59" i="1"/>
  <c r="BJ95" i="1" s="1"/>
  <c r="BI59" i="1"/>
  <c r="BI95" i="1" s="1"/>
  <c r="BH59" i="1"/>
  <c r="BH95" i="1" s="1"/>
  <c r="BG59" i="1"/>
  <c r="BG95" i="1" s="1"/>
  <c r="BE59" i="1"/>
  <c r="BE95" i="1" s="1"/>
  <c r="BD59" i="1"/>
  <c r="BD95" i="1" s="1"/>
  <c r="BC59" i="1"/>
  <c r="BC95" i="1" s="1"/>
  <c r="BB59" i="1"/>
  <c r="BB95" i="1" s="1"/>
  <c r="BA59" i="1"/>
  <c r="BA95" i="1" s="1"/>
  <c r="AZ59" i="1"/>
  <c r="AZ95" i="1" s="1"/>
  <c r="AY59" i="1"/>
  <c r="AY95" i="1" s="1"/>
  <c r="AX59" i="1"/>
  <c r="AX95" i="1" s="1"/>
  <c r="AW59" i="1"/>
  <c r="AW95" i="1" s="1"/>
  <c r="AV59" i="1"/>
  <c r="AT59" i="1"/>
  <c r="AT95" i="1" s="1"/>
  <c r="AS59" i="1"/>
  <c r="AS95" i="1" s="1"/>
  <c r="AP59" i="1"/>
  <c r="AP95" i="1" s="1"/>
  <c r="AO59" i="1"/>
  <c r="AO95" i="1" s="1"/>
  <c r="AN59" i="1"/>
  <c r="AN95" i="1" s="1"/>
  <c r="AM59" i="1"/>
  <c r="AM95" i="1" s="1"/>
  <c r="AL59" i="1"/>
  <c r="AK59" i="1"/>
  <c r="AK95" i="1" s="1"/>
  <c r="AJ59" i="1"/>
  <c r="AJ95" i="1" s="1"/>
  <c r="AI59" i="1"/>
  <c r="AI95" i="1" s="1"/>
  <c r="AH59" i="1"/>
  <c r="AH95" i="1" s="1"/>
  <c r="AG59" i="1"/>
  <c r="AG95" i="1" s="1"/>
  <c r="AF59" i="1"/>
  <c r="AF95" i="1" s="1"/>
  <c r="AE59" i="1"/>
  <c r="AE95" i="1" s="1"/>
  <c r="AD59" i="1"/>
  <c r="AD95" i="1" s="1"/>
  <c r="AC59" i="1"/>
  <c r="AC95" i="1" s="1"/>
  <c r="AB59" i="1"/>
  <c r="AB95" i="1" s="1"/>
  <c r="AA59" i="1"/>
  <c r="AA95" i="1" s="1"/>
  <c r="Z59" i="1"/>
  <c r="Z95" i="1" s="1"/>
  <c r="Y59" i="1"/>
  <c r="Y95" i="1" s="1"/>
  <c r="X59" i="1"/>
  <c r="X95" i="1" s="1"/>
  <c r="W59" i="1"/>
  <c r="W95" i="1" s="1"/>
  <c r="V59" i="1"/>
  <c r="V95" i="1" s="1"/>
  <c r="U59" i="1"/>
  <c r="U95" i="1" s="1"/>
  <c r="T59" i="1"/>
  <c r="T95" i="1" s="1"/>
  <c r="S59" i="1"/>
  <c r="S95" i="1" s="1"/>
  <c r="R59" i="1"/>
  <c r="R95" i="1" s="1"/>
  <c r="Q59" i="1"/>
  <c r="Q95" i="1" s="1"/>
  <c r="P59" i="1"/>
  <c r="P95" i="1" s="1"/>
  <c r="O59" i="1"/>
  <c r="O95" i="1" s="1"/>
  <c r="N59" i="1"/>
  <c r="N95" i="1" s="1"/>
  <c r="M59" i="1"/>
  <c r="M95" i="1" s="1"/>
  <c r="BL58" i="1"/>
  <c r="BL94" i="1" s="1"/>
  <c r="BK58" i="1"/>
  <c r="BK94" i="1" s="1"/>
  <c r="BJ58" i="1"/>
  <c r="BJ94" i="1" s="1"/>
  <c r="BI58" i="1"/>
  <c r="BI94" i="1" s="1"/>
  <c r="BH58" i="1"/>
  <c r="BH94" i="1" s="1"/>
  <c r="BG58" i="1"/>
  <c r="BG94" i="1" s="1"/>
  <c r="BE58" i="1"/>
  <c r="BE94" i="1" s="1"/>
  <c r="BD58" i="1"/>
  <c r="BD94" i="1" s="1"/>
  <c r="BC58" i="1"/>
  <c r="BC94" i="1" s="1"/>
  <c r="BB58" i="1"/>
  <c r="BB94" i="1" s="1"/>
  <c r="BA58" i="1"/>
  <c r="BA94" i="1" s="1"/>
  <c r="AZ58" i="1"/>
  <c r="AZ94" i="1" s="1"/>
  <c r="AY58" i="1"/>
  <c r="AY94" i="1" s="1"/>
  <c r="AX58" i="1"/>
  <c r="AX94" i="1" s="1"/>
  <c r="AW58" i="1"/>
  <c r="AW94" i="1" s="1"/>
  <c r="AV58" i="1"/>
  <c r="AT58" i="1"/>
  <c r="AT94" i="1" s="1"/>
  <c r="AS58" i="1"/>
  <c r="AS94" i="1" s="1"/>
  <c r="AP58" i="1"/>
  <c r="AP94" i="1" s="1"/>
  <c r="AO58" i="1"/>
  <c r="AO94" i="1" s="1"/>
  <c r="AN58" i="1"/>
  <c r="AN94" i="1" s="1"/>
  <c r="AM58" i="1"/>
  <c r="AM94" i="1" s="1"/>
  <c r="AL58" i="1"/>
  <c r="AK58" i="1"/>
  <c r="AK94" i="1" s="1"/>
  <c r="AJ58" i="1"/>
  <c r="AJ94" i="1" s="1"/>
  <c r="AI58" i="1"/>
  <c r="AI94" i="1" s="1"/>
  <c r="AH58" i="1"/>
  <c r="AH94" i="1" s="1"/>
  <c r="AG58" i="1"/>
  <c r="AG94" i="1" s="1"/>
  <c r="AF58" i="1"/>
  <c r="AF94" i="1" s="1"/>
  <c r="AE58" i="1"/>
  <c r="AE94" i="1" s="1"/>
  <c r="AD58" i="1"/>
  <c r="AD94" i="1" s="1"/>
  <c r="AC58" i="1"/>
  <c r="AC94" i="1" s="1"/>
  <c r="AB58" i="1"/>
  <c r="AB94" i="1" s="1"/>
  <c r="AA58" i="1"/>
  <c r="AA94" i="1" s="1"/>
  <c r="Z58" i="1"/>
  <c r="Z94" i="1" s="1"/>
  <c r="Y58" i="1"/>
  <c r="Y94" i="1" s="1"/>
  <c r="X58" i="1"/>
  <c r="X94" i="1" s="1"/>
  <c r="W58" i="1"/>
  <c r="W94" i="1" s="1"/>
  <c r="V58" i="1"/>
  <c r="V94" i="1" s="1"/>
  <c r="U58" i="1"/>
  <c r="U94" i="1" s="1"/>
  <c r="T58" i="1"/>
  <c r="T94" i="1" s="1"/>
  <c r="S58" i="1"/>
  <c r="S94" i="1" s="1"/>
  <c r="R58" i="1"/>
  <c r="R94" i="1" s="1"/>
  <c r="Q58" i="1"/>
  <c r="Q94" i="1" s="1"/>
  <c r="P58" i="1"/>
  <c r="P94" i="1" s="1"/>
  <c r="O58" i="1"/>
  <c r="O94" i="1" s="1"/>
  <c r="N58" i="1"/>
  <c r="N94" i="1" s="1"/>
  <c r="M58" i="1"/>
  <c r="M94" i="1" s="1"/>
  <c r="BL57" i="1"/>
  <c r="BL93" i="1" s="1"/>
  <c r="BK57" i="1"/>
  <c r="BK93" i="1" s="1"/>
  <c r="BJ57" i="1"/>
  <c r="BJ93" i="1" s="1"/>
  <c r="BI57" i="1"/>
  <c r="BH57" i="1"/>
  <c r="BH93" i="1" s="1"/>
  <c r="BG57" i="1"/>
  <c r="BG93" i="1" s="1"/>
  <c r="BE57" i="1"/>
  <c r="BE93" i="1" s="1"/>
  <c r="BD57" i="1"/>
  <c r="BD93" i="1" s="1"/>
  <c r="BC57" i="1"/>
  <c r="BC93" i="1" s="1"/>
  <c r="BB57" i="1"/>
  <c r="BB93" i="1" s="1"/>
  <c r="BA57" i="1"/>
  <c r="BA93" i="1" s="1"/>
  <c r="AZ57" i="1"/>
  <c r="AZ93" i="1" s="1"/>
  <c r="AY57" i="1"/>
  <c r="AY93" i="1" s="1"/>
  <c r="AX57" i="1"/>
  <c r="AX93" i="1" s="1"/>
  <c r="AW57" i="1"/>
  <c r="AW93" i="1" s="1"/>
  <c r="AV57" i="1"/>
  <c r="AT57" i="1"/>
  <c r="AT93" i="1" s="1"/>
  <c r="AS57" i="1"/>
  <c r="AS93" i="1" s="1"/>
  <c r="AP57" i="1"/>
  <c r="AP93" i="1" s="1"/>
  <c r="AO57" i="1"/>
  <c r="AO93" i="1" s="1"/>
  <c r="AN57" i="1"/>
  <c r="AN93" i="1" s="1"/>
  <c r="AM57" i="1"/>
  <c r="AM93" i="1" s="1"/>
  <c r="AL57" i="1"/>
  <c r="AK57" i="1"/>
  <c r="AK93" i="1" s="1"/>
  <c r="AJ57" i="1"/>
  <c r="AJ93" i="1" s="1"/>
  <c r="AI57" i="1"/>
  <c r="AI93" i="1" s="1"/>
  <c r="AH57" i="1"/>
  <c r="AH93" i="1" s="1"/>
  <c r="AG57" i="1"/>
  <c r="AG93" i="1" s="1"/>
  <c r="AF57" i="1"/>
  <c r="AF93" i="1" s="1"/>
  <c r="AE57" i="1"/>
  <c r="AE93" i="1" s="1"/>
  <c r="AD57" i="1"/>
  <c r="AD93" i="1" s="1"/>
  <c r="AC57" i="1"/>
  <c r="AC93" i="1" s="1"/>
  <c r="AB57" i="1"/>
  <c r="AB93" i="1" s="1"/>
  <c r="AA57" i="1"/>
  <c r="AA93" i="1" s="1"/>
  <c r="Z57" i="1"/>
  <c r="Z93" i="1" s="1"/>
  <c r="Y57" i="1"/>
  <c r="Y93" i="1" s="1"/>
  <c r="X57" i="1"/>
  <c r="X93" i="1" s="1"/>
  <c r="W57" i="1"/>
  <c r="W93" i="1" s="1"/>
  <c r="V57" i="1"/>
  <c r="V93" i="1" s="1"/>
  <c r="U57" i="1"/>
  <c r="U93" i="1" s="1"/>
  <c r="T57" i="1"/>
  <c r="T93" i="1" s="1"/>
  <c r="S57" i="1"/>
  <c r="S93" i="1" s="1"/>
  <c r="R57" i="1"/>
  <c r="R93" i="1" s="1"/>
  <c r="Q57" i="1"/>
  <c r="Q93" i="1" s="1"/>
  <c r="P57" i="1"/>
  <c r="P93" i="1" s="1"/>
  <c r="O57" i="1"/>
  <c r="O93" i="1" s="1"/>
  <c r="N57" i="1"/>
  <c r="N93" i="1" s="1"/>
  <c r="M57" i="1"/>
  <c r="M93" i="1" s="1"/>
  <c r="BL56" i="1"/>
  <c r="BK56" i="1"/>
  <c r="BJ56" i="1"/>
  <c r="BI56" i="1"/>
  <c r="BH56" i="1"/>
  <c r="BG56" i="1"/>
  <c r="BF56" i="1"/>
  <c r="BE56" i="1"/>
  <c r="BD56" i="1"/>
  <c r="BC56" i="1"/>
  <c r="BC92" i="1" s="1"/>
  <c r="BB56" i="1"/>
  <c r="BA56" i="1"/>
  <c r="BA92" i="1" s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G92" i="1" s="1"/>
  <c r="AF56" i="1"/>
  <c r="AE56" i="1"/>
  <c r="AD56" i="1"/>
  <c r="AD92" i="1" s="1"/>
  <c r="AC56" i="1"/>
  <c r="AC92" i="1" s="1"/>
  <c r="AB56" i="1"/>
  <c r="AA56" i="1"/>
  <c r="Z56" i="1"/>
  <c r="Y56" i="1"/>
  <c r="X56" i="1"/>
  <c r="X92" i="1" s="1"/>
  <c r="W56" i="1"/>
  <c r="V56" i="1"/>
  <c r="U56" i="1"/>
  <c r="T56" i="1"/>
  <c r="S56" i="1"/>
  <c r="R56" i="1"/>
  <c r="Q56" i="1"/>
  <c r="P56" i="1"/>
  <c r="O56" i="1"/>
  <c r="N56" i="1"/>
  <c r="M56" i="1"/>
  <c r="L56" i="1"/>
  <c r="I56" i="1"/>
  <c r="H56" i="1"/>
  <c r="G56" i="1"/>
  <c r="F56" i="1"/>
  <c r="E56" i="1"/>
  <c r="D56" i="1"/>
  <c r="C56" i="1"/>
  <c r="B56" i="1"/>
  <c r="A56" i="1"/>
  <c r="BL55" i="1"/>
  <c r="BK55" i="1"/>
  <c r="BJ55" i="1"/>
  <c r="BI55" i="1"/>
  <c r="BH55" i="1"/>
  <c r="BG55" i="1"/>
  <c r="BF55" i="1"/>
  <c r="BE55" i="1"/>
  <c r="BD55" i="1"/>
  <c r="BC55" i="1"/>
  <c r="BC91" i="1" s="1"/>
  <c r="BB55" i="1"/>
  <c r="BA55" i="1"/>
  <c r="BA91" i="1" s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G91" i="1" s="1"/>
  <c r="AF55" i="1"/>
  <c r="AE55" i="1"/>
  <c r="AD55" i="1"/>
  <c r="AD91" i="1" s="1"/>
  <c r="AC55" i="1"/>
  <c r="AC91" i="1" s="1"/>
  <c r="AB55" i="1"/>
  <c r="AA55" i="1"/>
  <c r="Z55" i="1"/>
  <c r="Y55" i="1"/>
  <c r="X55" i="1"/>
  <c r="X91" i="1" s="1"/>
  <c r="W55" i="1"/>
  <c r="V55" i="1"/>
  <c r="U55" i="1"/>
  <c r="T55" i="1"/>
  <c r="S55" i="1"/>
  <c r="R55" i="1"/>
  <c r="Q55" i="1"/>
  <c r="P55" i="1"/>
  <c r="O55" i="1"/>
  <c r="N55" i="1"/>
  <c r="M55" i="1"/>
  <c r="L55" i="1"/>
  <c r="I55" i="1"/>
  <c r="H55" i="1"/>
  <c r="G55" i="1"/>
  <c r="F55" i="1"/>
  <c r="E55" i="1"/>
  <c r="D55" i="1"/>
  <c r="C55" i="1"/>
  <c r="B55" i="1"/>
  <c r="A55" i="1"/>
  <c r="BL54" i="1"/>
  <c r="BK54" i="1"/>
  <c r="BJ54" i="1"/>
  <c r="BI54" i="1"/>
  <c r="BH54" i="1"/>
  <c r="BG54" i="1"/>
  <c r="BF54" i="1"/>
  <c r="BE54" i="1"/>
  <c r="BD54" i="1"/>
  <c r="BC54" i="1"/>
  <c r="BC90" i="1" s="1"/>
  <c r="BB54" i="1"/>
  <c r="BA54" i="1"/>
  <c r="BA90" i="1" s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G90" i="1" s="1"/>
  <c r="AF54" i="1"/>
  <c r="AE54" i="1"/>
  <c r="AD54" i="1"/>
  <c r="AD90" i="1" s="1"/>
  <c r="AC54" i="1"/>
  <c r="AC90" i="1" s="1"/>
  <c r="AB54" i="1"/>
  <c r="AA54" i="1"/>
  <c r="Z54" i="1"/>
  <c r="Y54" i="1"/>
  <c r="X54" i="1"/>
  <c r="X90" i="1" s="1"/>
  <c r="W54" i="1"/>
  <c r="V54" i="1"/>
  <c r="U54" i="1"/>
  <c r="T54" i="1"/>
  <c r="S54" i="1"/>
  <c r="R54" i="1"/>
  <c r="Q54" i="1"/>
  <c r="P54" i="1"/>
  <c r="O54" i="1"/>
  <c r="N54" i="1"/>
  <c r="M54" i="1"/>
  <c r="L54" i="1"/>
  <c r="I54" i="1"/>
  <c r="H54" i="1"/>
  <c r="G54" i="1"/>
  <c r="F54" i="1"/>
  <c r="E54" i="1"/>
  <c r="D54" i="1"/>
  <c r="C54" i="1"/>
  <c r="B54" i="1"/>
  <c r="A54" i="1"/>
  <c r="BL53" i="1"/>
  <c r="BK53" i="1"/>
  <c r="BJ53" i="1"/>
  <c r="BI53" i="1"/>
  <c r="BH53" i="1"/>
  <c r="BG53" i="1"/>
  <c r="BF53" i="1"/>
  <c r="BE53" i="1"/>
  <c r="BD53" i="1"/>
  <c r="BC53" i="1"/>
  <c r="BC89" i="1" s="1"/>
  <c r="BB53" i="1"/>
  <c r="BA53" i="1"/>
  <c r="BA89" i="1" s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G89" i="1" s="1"/>
  <c r="AF53" i="1"/>
  <c r="AE53" i="1"/>
  <c r="AD53" i="1"/>
  <c r="AD89" i="1" s="1"/>
  <c r="AC53" i="1"/>
  <c r="AC89" i="1" s="1"/>
  <c r="AB53" i="1"/>
  <c r="AA53" i="1"/>
  <c r="Z53" i="1"/>
  <c r="Y53" i="1"/>
  <c r="X53" i="1"/>
  <c r="X89" i="1" s="1"/>
  <c r="W53" i="1"/>
  <c r="V53" i="1"/>
  <c r="U53" i="1"/>
  <c r="T53" i="1"/>
  <c r="S53" i="1"/>
  <c r="R53" i="1"/>
  <c r="Q53" i="1"/>
  <c r="P53" i="1"/>
  <c r="O53" i="1"/>
  <c r="N53" i="1"/>
  <c r="M53" i="1"/>
  <c r="L53" i="1"/>
  <c r="I53" i="1"/>
  <c r="H53" i="1"/>
  <c r="G53" i="1"/>
  <c r="F53" i="1"/>
  <c r="E53" i="1"/>
  <c r="D53" i="1"/>
  <c r="C53" i="1"/>
  <c r="B53" i="1"/>
  <c r="A53" i="1"/>
  <c r="BL52" i="1"/>
  <c r="BK52" i="1"/>
  <c r="BJ52" i="1"/>
  <c r="BI52" i="1"/>
  <c r="BH52" i="1"/>
  <c r="BG52" i="1"/>
  <c r="BF52" i="1"/>
  <c r="BE52" i="1"/>
  <c r="BD52" i="1"/>
  <c r="BC52" i="1"/>
  <c r="BC88" i="1" s="1"/>
  <c r="BB52" i="1"/>
  <c r="BA52" i="1"/>
  <c r="BA88" i="1" s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G88" i="1" s="1"/>
  <c r="AF52" i="1"/>
  <c r="AE52" i="1"/>
  <c r="AD52" i="1"/>
  <c r="AD88" i="1" s="1"/>
  <c r="AC52" i="1"/>
  <c r="AC88" i="1" s="1"/>
  <c r="AB52" i="1"/>
  <c r="AA52" i="1"/>
  <c r="Z52" i="1"/>
  <c r="Y52" i="1"/>
  <c r="X52" i="1"/>
  <c r="X88" i="1" s="1"/>
  <c r="W52" i="1"/>
  <c r="V52" i="1"/>
  <c r="U52" i="1"/>
  <c r="T52" i="1"/>
  <c r="T88" i="1" s="1"/>
  <c r="S52" i="1"/>
  <c r="R52" i="1"/>
  <c r="Q52" i="1"/>
  <c r="P52" i="1"/>
  <c r="P88" i="1" s="1"/>
  <c r="O52" i="1"/>
  <c r="N52" i="1"/>
  <c r="M52" i="1"/>
  <c r="L52" i="1"/>
  <c r="I52" i="1"/>
  <c r="H52" i="1"/>
  <c r="G52" i="1"/>
  <c r="F52" i="1"/>
  <c r="E52" i="1"/>
  <c r="D52" i="1"/>
  <c r="C52" i="1"/>
  <c r="B52" i="1"/>
  <c r="A52" i="1"/>
  <c r="BL51" i="1"/>
  <c r="BK51" i="1"/>
  <c r="BJ51" i="1"/>
  <c r="BI51" i="1"/>
  <c r="BH51" i="1"/>
  <c r="BG51" i="1"/>
  <c r="BF51" i="1"/>
  <c r="BE51" i="1"/>
  <c r="BD51" i="1"/>
  <c r="BC51" i="1"/>
  <c r="BC87" i="1" s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G87" i="1" s="1"/>
  <c r="AF51" i="1"/>
  <c r="AE51" i="1"/>
  <c r="AD51" i="1"/>
  <c r="AD87" i="1" s="1"/>
  <c r="AC51" i="1"/>
  <c r="AC87" i="1" s="1"/>
  <c r="AB51" i="1"/>
  <c r="AA51" i="1"/>
  <c r="Z51" i="1"/>
  <c r="Y51" i="1"/>
  <c r="X51" i="1"/>
  <c r="X87" i="1" s="1"/>
  <c r="W51" i="1"/>
  <c r="V51" i="1"/>
  <c r="U51" i="1"/>
  <c r="T51" i="1"/>
  <c r="S51" i="1"/>
  <c r="R51" i="1"/>
  <c r="Q51" i="1"/>
  <c r="P51" i="1"/>
  <c r="O51" i="1"/>
  <c r="N51" i="1"/>
  <c r="M51" i="1"/>
  <c r="L51" i="1"/>
  <c r="I51" i="1"/>
  <c r="H51" i="1"/>
  <c r="G51" i="1"/>
  <c r="F51" i="1"/>
  <c r="E51" i="1"/>
  <c r="D51" i="1"/>
  <c r="C51" i="1"/>
  <c r="B51" i="1"/>
  <c r="A51" i="1"/>
  <c r="BL50" i="1"/>
  <c r="BK50" i="1"/>
  <c r="BJ50" i="1"/>
  <c r="BI50" i="1"/>
  <c r="BH50" i="1"/>
  <c r="BG50" i="1"/>
  <c r="BF50" i="1"/>
  <c r="BE50" i="1"/>
  <c r="BD50" i="1"/>
  <c r="BC50" i="1"/>
  <c r="BC86" i="1" s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G86" i="1" s="1"/>
  <c r="AF50" i="1"/>
  <c r="AE50" i="1"/>
  <c r="AD50" i="1"/>
  <c r="AD86" i="1" s="1"/>
  <c r="AC50" i="1"/>
  <c r="AC86" i="1" s="1"/>
  <c r="AB50" i="1"/>
  <c r="AA50" i="1"/>
  <c r="Z50" i="1"/>
  <c r="Y50" i="1"/>
  <c r="X50" i="1"/>
  <c r="X86" i="1" s="1"/>
  <c r="W50" i="1"/>
  <c r="V50" i="1"/>
  <c r="U50" i="1"/>
  <c r="T50" i="1"/>
  <c r="T86" i="1" s="1"/>
  <c r="S50" i="1"/>
  <c r="R50" i="1"/>
  <c r="Q50" i="1"/>
  <c r="P50" i="1"/>
  <c r="P86" i="1" s="1"/>
  <c r="O50" i="1"/>
  <c r="N50" i="1"/>
  <c r="M50" i="1"/>
  <c r="L50" i="1"/>
  <c r="I50" i="1"/>
  <c r="H50" i="1"/>
  <c r="G50" i="1"/>
  <c r="F50" i="1"/>
  <c r="E50" i="1"/>
  <c r="D50" i="1"/>
  <c r="C50" i="1"/>
  <c r="B50" i="1"/>
  <c r="A50" i="1"/>
  <c r="BL49" i="1"/>
  <c r="BK49" i="1"/>
  <c r="BJ49" i="1"/>
  <c r="BI49" i="1"/>
  <c r="BH49" i="1"/>
  <c r="BG49" i="1"/>
  <c r="BF49" i="1"/>
  <c r="BE49" i="1"/>
  <c r="BD49" i="1"/>
  <c r="BC49" i="1"/>
  <c r="BC85" i="1" s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G85" i="1" s="1"/>
  <c r="AF49" i="1"/>
  <c r="AE49" i="1"/>
  <c r="AD49" i="1"/>
  <c r="AD85" i="1" s="1"/>
  <c r="AC49" i="1"/>
  <c r="AC85" i="1" s="1"/>
  <c r="AB49" i="1"/>
  <c r="AA49" i="1"/>
  <c r="Z49" i="1"/>
  <c r="Z85" i="1" s="1"/>
  <c r="Y49" i="1"/>
  <c r="X49" i="1"/>
  <c r="X85" i="1" s="1"/>
  <c r="W49" i="1"/>
  <c r="V49" i="1"/>
  <c r="U49" i="1"/>
  <c r="T49" i="1"/>
  <c r="S49" i="1"/>
  <c r="R49" i="1"/>
  <c r="Q49" i="1"/>
  <c r="P49" i="1"/>
  <c r="O49" i="1"/>
  <c r="N49" i="1"/>
  <c r="M49" i="1"/>
  <c r="L49" i="1"/>
  <c r="I49" i="1"/>
  <c r="H49" i="1"/>
  <c r="G49" i="1"/>
  <c r="F49" i="1"/>
  <c r="E49" i="1"/>
  <c r="D49" i="1"/>
  <c r="C49" i="1"/>
  <c r="B49" i="1"/>
  <c r="A49" i="1"/>
  <c r="BL48" i="1"/>
  <c r="BL84" i="1" s="1"/>
  <c r="BK48" i="1"/>
  <c r="BJ48" i="1"/>
  <c r="BI48" i="1"/>
  <c r="BH48" i="1"/>
  <c r="BH84" i="1" s="1"/>
  <c r="BG48" i="1"/>
  <c r="BF48" i="1"/>
  <c r="BE48" i="1"/>
  <c r="BD48" i="1"/>
  <c r="BC48" i="1"/>
  <c r="BC84" i="1" s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N84" i="1" s="1"/>
  <c r="AM48" i="1"/>
  <c r="AL48" i="1"/>
  <c r="AK48" i="1"/>
  <c r="AJ48" i="1"/>
  <c r="AI48" i="1"/>
  <c r="AH48" i="1"/>
  <c r="AG48" i="1"/>
  <c r="AG84" i="1" s="1"/>
  <c r="AF48" i="1"/>
  <c r="AF84" i="1" s="1"/>
  <c r="AE48" i="1"/>
  <c r="AD48" i="1"/>
  <c r="AD84" i="1" s="1"/>
  <c r="AC48" i="1"/>
  <c r="AC84" i="1" s="1"/>
  <c r="AB48" i="1"/>
  <c r="AB84" i="1" s="1"/>
  <c r="AA48" i="1"/>
  <c r="Z48" i="1"/>
  <c r="Y48" i="1"/>
  <c r="X48" i="1"/>
  <c r="X84" i="1" s="1"/>
  <c r="W48" i="1"/>
  <c r="V48" i="1"/>
  <c r="U48" i="1"/>
  <c r="T48" i="1"/>
  <c r="T84" i="1" s="1"/>
  <c r="S48" i="1"/>
  <c r="R48" i="1"/>
  <c r="Q48" i="1"/>
  <c r="P48" i="1"/>
  <c r="P84" i="1" s="1"/>
  <c r="O48" i="1"/>
  <c r="N48" i="1"/>
  <c r="M48" i="1"/>
  <c r="L48" i="1"/>
  <c r="I48" i="1"/>
  <c r="H48" i="1"/>
  <c r="G48" i="1"/>
  <c r="F48" i="1"/>
  <c r="E48" i="1"/>
  <c r="D48" i="1"/>
  <c r="C48" i="1"/>
  <c r="B48" i="1"/>
  <c r="A48" i="1"/>
  <c r="BL47" i="1"/>
  <c r="BK47" i="1"/>
  <c r="BJ47" i="1"/>
  <c r="BI47" i="1"/>
  <c r="BH47" i="1"/>
  <c r="BG47" i="1"/>
  <c r="BF47" i="1"/>
  <c r="BE47" i="1"/>
  <c r="BD47" i="1"/>
  <c r="BC47" i="1"/>
  <c r="BC83" i="1" s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G83" i="1" s="1"/>
  <c r="AF47" i="1"/>
  <c r="AE47" i="1"/>
  <c r="AD47" i="1"/>
  <c r="AD83" i="1" s="1"/>
  <c r="AC47" i="1"/>
  <c r="AC83" i="1" s="1"/>
  <c r="AB47" i="1"/>
  <c r="AA47" i="1"/>
  <c r="Z47" i="1"/>
  <c r="Z83" i="1" s="1"/>
  <c r="Y47" i="1"/>
  <c r="X47" i="1"/>
  <c r="X83" i="1" s="1"/>
  <c r="W47" i="1"/>
  <c r="V47" i="1"/>
  <c r="U47" i="1"/>
  <c r="T47" i="1"/>
  <c r="S47" i="1"/>
  <c r="R47" i="1"/>
  <c r="Q47" i="1"/>
  <c r="P47" i="1"/>
  <c r="O47" i="1"/>
  <c r="N47" i="1"/>
  <c r="M47" i="1"/>
  <c r="L47" i="1"/>
  <c r="I47" i="1"/>
  <c r="H47" i="1"/>
  <c r="G47" i="1"/>
  <c r="F47" i="1"/>
  <c r="E47" i="1"/>
  <c r="D47" i="1"/>
  <c r="C47" i="1"/>
  <c r="B47" i="1"/>
  <c r="A47" i="1"/>
  <c r="BL46" i="1"/>
  <c r="BL82" i="1" s="1"/>
  <c r="BK46" i="1"/>
  <c r="BJ46" i="1"/>
  <c r="BI46" i="1"/>
  <c r="BH46" i="1"/>
  <c r="BH82" i="1" s="1"/>
  <c r="BG46" i="1"/>
  <c r="BF46" i="1"/>
  <c r="BE46" i="1"/>
  <c r="BD46" i="1"/>
  <c r="BC46" i="1"/>
  <c r="BC82" i="1" s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N82" i="1" s="1"/>
  <c r="AM46" i="1"/>
  <c r="AL46" i="1"/>
  <c r="AK46" i="1"/>
  <c r="AJ46" i="1"/>
  <c r="AI46" i="1"/>
  <c r="AH46" i="1"/>
  <c r="AG46" i="1"/>
  <c r="AG82" i="1" s="1"/>
  <c r="AF46" i="1"/>
  <c r="AF82" i="1" s="1"/>
  <c r="AE46" i="1"/>
  <c r="AD46" i="1"/>
  <c r="AD82" i="1" s="1"/>
  <c r="AC46" i="1"/>
  <c r="AC82" i="1" s="1"/>
  <c r="AB46" i="1"/>
  <c r="AB82" i="1" s="1"/>
  <c r="AA46" i="1"/>
  <c r="Z46" i="1"/>
  <c r="Y46" i="1"/>
  <c r="X46" i="1"/>
  <c r="X82" i="1" s="1"/>
  <c r="W46" i="1"/>
  <c r="V46" i="1"/>
  <c r="U46" i="1"/>
  <c r="T46" i="1"/>
  <c r="T82" i="1" s="1"/>
  <c r="S46" i="1"/>
  <c r="R46" i="1"/>
  <c r="Q46" i="1"/>
  <c r="P46" i="1"/>
  <c r="P82" i="1" s="1"/>
  <c r="O46" i="1"/>
  <c r="N46" i="1"/>
  <c r="M46" i="1"/>
  <c r="L46" i="1"/>
  <c r="I46" i="1"/>
  <c r="H46" i="1"/>
  <c r="G46" i="1"/>
  <c r="F46" i="1"/>
  <c r="E46" i="1"/>
  <c r="D46" i="1"/>
  <c r="C46" i="1"/>
  <c r="B46" i="1"/>
  <c r="A46" i="1"/>
  <c r="BL45" i="1"/>
  <c r="BK45" i="1"/>
  <c r="BJ45" i="1"/>
  <c r="BI45" i="1"/>
  <c r="BH45" i="1"/>
  <c r="BG45" i="1"/>
  <c r="BF45" i="1"/>
  <c r="BE45" i="1"/>
  <c r="BD45" i="1"/>
  <c r="BC45" i="1"/>
  <c r="BC81" i="1" s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G81" i="1" s="1"/>
  <c r="AF45" i="1"/>
  <c r="AE45" i="1"/>
  <c r="AD45" i="1"/>
  <c r="AD81" i="1" s="1"/>
  <c r="AC45" i="1"/>
  <c r="AC81" i="1" s="1"/>
  <c r="AB45" i="1"/>
  <c r="AA45" i="1"/>
  <c r="Z45" i="1"/>
  <c r="Z81" i="1" s="1"/>
  <c r="Y45" i="1"/>
  <c r="X45" i="1"/>
  <c r="X81" i="1" s="1"/>
  <c r="W45" i="1"/>
  <c r="V45" i="1"/>
  <c r="U45" i="1"/>
  <c r="T45" i="1"/>
  <c r="S45" i="1"/>
  <c r="R45" i="1"/>
  <c r="Q45" i="1"/>
  <c r="P45" i="1"/>
  <c r="O45" i="1"/>
  <c r="N45" i="1"/>
  <c r="M45" i="1"/>
  <c r="L45" i="1"/>
  <c r="I45" i="1"/>
  <c r="H45" i="1"/>
  <c r="G45" i="1"/>
  <c r="F45" i="1"/>
  <c r="E45" i="1"/>
  <c r="D45" i="1"/>
  <c r="C45" i="1"/>
  <c r="B45" i="1"/>
  <c r="A45" i="1"/>
  <c r="BL44" i="1"/>
  <c r="BL80" i="1" s="1"/>
  <c r="BK44" i="1"/>
  <c r="BJ44" i="1"/>
  <c r="BI44" i="1"/>
  <c r="BH44" i="1"/>
  <c r="BH80" i="1" s="1"/>
  <c r="BG44" i="1"/>
  <c r="BF44" i="1"/>
  <c r="BE44" i="1"/>
  <c r="BD44" i="1"/>
  <c r="BC44" i="1"/>
  <c r="BC80" i="1" s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N80" i="1" s="1"/>
  <c r="AM44" i="1"/>
  <c r="AL44" i="1"/>
  <c r="AK44" i="1"/>
  <c r="AJ44" i="1"/>
  <c r="AI44" i="1"/>
  <c r="AH44" i="1"/>
  <c r="AG44" i="1"/>
  <c r="AG80" i="1" s="1"/>
  <c r="AF44" i="1"/>
  <c r="AF80" i="1" s="1"/>
  <c r="AE44" i="1"/>
  <c r="AD44" i="1"/>
  <c r="AD80" i="1" s="1"/>
  <c r="AC44" i="1"/>
  <c r="AC80" i="1" s="1"/>
  <c r="AB44" i="1"/>
  <c r="AB80" i="1" s="1"/>
  <c r="AA44" i="1"/>
  <c r="Z44" i="1"/>
  <c r="Y44" i="1"/>
  <c r="X44" i="1"/>
  <c r="X80" i="1" s="1"/>
  <c r="W44" i="1"/>
  <c r="V44" i="1"/>
  <c r="U44" i="1"/>
  <c r="T44" i="1"/>
  <c r="T80" i="1" s="1"/>
  <c r="S44" i="1"/>
  <c r="R44" i="1"/>
  <c r="Q44" i="1"/>
  <c r="P44" i="1"/>
  <c r="P80" i="1" s="1"/>
  <c r="O44" i="1"/>
  <c r="N44" i="1"/>
  <c r="M44" i="1"/>
  <c r="L44" i="1"/>
  <c r="I44" i="1"/>
  <c r="H44" i="1"/>
  <c r="G44" i="1"/>
  <c r="F44" i="1"/>
  <c r="E44" i="1"/>
  <c r="D44" i="1"/>
  <c r="C44" i="1"/>
  <c r="B44" i="1"/>
  <c r="A44" i="1"/>
  <c r="BL43" i="1"/>
  <c r="BK43" i="1"/>
  <c r="BJ43" i="1"/>
  <c r="BI43" i="1"/>
  <c r="BH43" i="1"/>
  <c r="BG43" i="1"/>
  <c r="BF43" i="1"/>
  <c r="BE43" i="1"/>
  <c r="BD43" i="1"/>
  <c r="BC43" i="1"/>
  <c r="BC79" i="1" s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G79" i="1" s="1"/>
  <c r="AF43" i="1"/>
  <c r="AE43" i="1"/>
  <c r="AD43" i="1"/>
  <c r="AD79" i="1" s="1"/>
  <c r="AC43" i="1"/>
  <c r="AC79" i="1" s="1"/>
  <c r="AB43" i="1"/>
  <c r="AA43" i="1"/>
  <c r="Z43" i="1"/>
  <c r="Z79" i="1" s="1"/>
  <c r="Y43" i="1"/>
  <c r="X43" i="1"/>
  <c r="X79" i="1" s="1"/>
  <c r="W43" i="1"/>
  <c r="V43" i="1"/>
  <c r="U43" i="1"/>
  <c r="T43" i="1"/>
  <c r="S43" i="1"/>
  <c r="R43" i="1"/>
  <c r="Q43" i="1"/>
  <c r="P43" i="1"/>
  <c r="O43" i="1"/>
  <c r="N43" i="1"/>
  <c r="M43" i="1"/>
  <c r="L43" i="1"/>
  <c r="I43" i="1"/>
  <c r="H43" i="1"/>
  <c r="G43" i="1"/>
  <c r="F43" i="1"/>
  <c r="E43" i="1"/>
  <c r="D43" i="1"/>
  <c r="C43" i="1"/>
  <c r="B43" i="1"/>
  <c r="A43" i="1"/>
  <c r="BL42" i="1"/>
  <c r="BL78" i="1" s="1"/>
  <c r="BK42" i="1"/>
  <c r="BJ42" i="1"/>
  <c r="BI42" i="1"/>
  <c r="BH42" i="1"/>
  <c r="BH78" i="1" s="1"/>
  <c r="BG42" i="1"/>
  <c r="BF42" i="1"/>
  <c r="BE42" i="1"/>
  <c r="BD42" i="1"/>
  <c r="BC42" i="1"/>
  <c r="BC78" i="1" s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N78" i="1" s="1"/>
  <c r="AM42" i="1"/>
  <c r="AL42" i="1"/>
  <c r="AK42" i="1"/>
  <c r="AJ42" i="1"/>
  <c r="AI42" i="1"/>
  <c r="AH42" i="1"/>
  <c r="AG42" i="1"/>
  <c r="AG78" i="1" s="1"/>
  <c r="AF42" i="1"/>
  <c r="AF78" i="1" s="1"/>
  <c r="AE42" i="1"/>
  <c r="AD42" i="1"/>
  <c r="AD78" i="1" s="1"/>
  <c r="AC42" i="1"/>
  <c r="AC78" i="1" s="1"/>
  <c r="AB42" i="1"/>
  <c r="AB78" i="1" s="1"/>
  <c r="AA42" i="1"/>
  <c r="Z42" i="1"/>
  <c r="Y42" i="1"/>
  <c r="X42" i="1"/>
  <c r="X78" i="1" s="1"/>
  <c r="W42" i="1"/>
  <c r="V42" i="1"/>
  <c r="U42" i="1"/>
  <c r="T42" i="1"/>
  <c r="T78" i="1" s="1"/>
  <c r="S42" i="1"/>
  <c r="R42" i="1"/>
  <c r="Q42" i="1"/>
  <c r="P42" i="1"/>
  <c r="P78" i="1" s="1"/>
  <c r="O42" i="1"/>
  <c r="N42" i="1"/>
  <c r="M42" i="1"/>
  <c r="L42" i="1"/>
  <c r="I42" i="1"/>
  <c r="H42" i="1"/>
  <c r="G42" i="1"/>
  <c r="F42" i="1"/>
  <c r="E42" i="1"/>
  <c r="D42" i="1"/>
  <c r="C42" i="1"/>
  <c r="B42" i="1"/>
  <c r="A42" i="1"/>
  <c r="BL41" i="1"/>
  <c r="BK41" i="1"/>
  <c r="BJ41" i="1"/>
  <c r="BI41" i="1"/>
  <c r="BH41" i="1"/>
  <c r="BG41" i="1"/>
  <c r="BF41" i="1"/>
  <c r="BE41" i="1"/>
  <c r="BD41" i="1"/>
  <c r="BC41" i="1"/>
  <c r="BC77" i="1" s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G77" i="1" s="1"/>
  <c r="AF41" i="1"/>
  <c r="AE41" i="1"/>
  <c r="AD41" i="1"/>
  <c r="AD77" i="1" s="1"/>
  <c r="AC41" i="1"/>
  <c r="AC77" i="1" s="1"/>
  <c r="AB41" i="1"/>
  <c r="AA41" i="1"/>
  <c r="Z41" i="1"/>
  <c r="Z77" i="1" s="1"/>
  <c r="Y41" i="1"/>
  <c r="X41" i="1"/>
  <c r="X77" i="1" s="1"/>
  <c r="W41" i="1"/>
  <c r="V41" i="1"/>
  <c r="U41" i="1"/>
  <c r="T41" i="1"/>
  <c r="S41" i="1"/>
  <c r="R41" i="1"/>
  <c r="Q41" i="1"/>
  <c r="P41" i="1"/>
  <c r="O41" i="1"/>
  <c r="N41" i="1"/>
  <c r="M41" i="1"/>
  <c r="L41" i="1"/>
  <c r="I41" i="1"/>
  <c r="H41" i="1"/>
  <c r="G41" i="1"/>
  <c r="F41" i="1"/>
  <c r="E41" i="1"/>
  <c r="D41" i="1"/>
  <c r="C41" i="1"/>
  <c r="B41" i="1"/>
  <c r="A41" i="1"/>
  <c r="BL40" i="1"/>
  <c r="BL76" i="1" s="1"/>
  <c r="BK40" i="1"/>
  <c r="BJ40" i="1"/>
  <c r="BI40" i="1"/>
  <c r="BH40" i="1"/>
  <c r="BH76" i="1" s="1"/>
  <c r="BG40" i="1"/>
  <c r="BF40" i="1"/>
  <c r="BE40" i="1"/>
  <c r="BD40" i="1"/>
  <c r="BC40" i="1"/>
  <c r="BC76" i="1" s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N76" i="1" s="1"/>
  <c r="AM40" i="1"/>
  <c r="AL40" i="1"/>
  <c r="AK40" i="1"/>
  <c r="AJ40" i="1"/>
  <c r="AI40" i="1"/>
  <c r="AH40" i="1"/>
  <c r="AG40" i="1"/>
  <c r="AG76" i="1" s="1"/>
  <c r="AF40" i="1"/>
  <c r="AF76" i="1" s="1"/>
  <c r="AE40" i="1"/>
  <c r="AD40" i="1"/>
  <c r="AD76" i="1" s="1"/>
  <c r="AC40" i="1"/>
  <c r="AC76" i="1" s="1"/>
  <c r="AB40" i="1"/>
  <c r="AB76" i="1" s="1"/>
  <c r="AA40" i="1"/>
  <c r="Z40" i="1"/>
  <c r="Y40" i="1"/>
  <c r="X40" i="1"/>
  <c r="X76" i="1" s="1"/>
  <c r="W40" i="1"/>
  <c r="V40" i="1"/>
  <c r="U40" i="1"/>
  <c r="T40" i="1"/>
  <c r="T76" i="1" s="1"/>
  <c r="S40" i="1"/>
  <c r="R40" i="1"/>
  <c r="Q40" i="1"/>
  <c r="P40" i="1"/>
  <c r="P76" i="1" s="1"/>
  <c r="O40" i="1"/>
  <c r="N40" i="1"/>
  <c r="M40" i="1"/>
  <c r="L40" i="1"/>
  <c r="I40" i="1"/>
  <c r="H40" i="1"/>
  <c r="G40" i="1"/>
  <c r="F40" i="1"/>
  <c r="E40" i="1"/>
  <c r="D40" i="1"/>
  <c r="C40" i="1"/>
  <c r="B40" i="1"/>
  <c r="A40" i="1"/>
  <c r="BL39" i="1"/>
  <c r="BK39" i="1"/>
  <c r="BJ39" i="1"/>
  <c r="BI39" i="1"/>
  <c r="BH39" i="1"/>
  <c r="BG39" i="1"/>
  <c r="BF39" i="1"/>
  <c r="BE39" i="1"/>
  <c r="BD39" i="1"/>
  <c r="BC39" i="1"/>
  <c r="BC75" i="1" s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G75" i="1" s="1"/>
  <c r="AF39" i="1"/>
  <c r="AE39" i="1"/>
  <c r="AD39" i="1"/>
  <c r="AD75" i="1" s="1"/>
  <c r="AC39" i="1"/>
  <c r="AC75" i="1" s="1"/>
  <c r="AB39" i="1"/>
  <c r="AA39" i="1"/>
  <c r="Z39" i="1"/>
  <c r="Z75" i="1" s="1"/>
  <c r="Y39" i="1"/>
  <c r="X39" i="1"/>
  <c r="X75" i="1" s="1"/>
  <c r="W39" i="1"/>
  <c r="V39" i="1"/>
  <c r="U39" i="1"/>
  <c r="T39" i="1"/>
  <c r="S39" i="1"/>
  <c r="R39" i="1"/>
  <c r="Q39" i="1"/>
  <c r="P39" i="1"/>
  <c r="O39" i="1"/>
  <c r="N39" i="1"/>
  <c r="M39" i="1"/>
  <c r="L39" i="1"/>
  <c r="I39" i="1"/>
  <c r="H39" i="1"/>
  <c r="G39" i="1"/>
  <c r="F39" i="1"/>
  <c r="E39" i="1"/>
  <c r="D39" i="1"/>
  <c r="C39" i="1"/>
  <c r="B39" i="1"/>
  <c r="A39" i="1"/>
  <c r="BL38" i="1"/>
  <c r="BL74" i="1" s="1"/>
  <c r="BK38" i="1"/>
  <c r="BJ38" i="1"/>
  <c r="BI38" i="1"/>
  <c r="BH38" i="1"/>
  <c r="BH74" i="1" s="1"/>
  <c r="BG38" i="1"/>
  <c r="BF38" i="1"/>
  <c r="BE38" i="1"/>
  <c r="BD38" i="1"/>
  <c r="BC38" i="1"/>
  <c r="BC74" i="1" s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N74" i="1" s="1"/>
  <c r="AM38" i="1"/>
  <c r="AL38" i="1"/>
  <c r="AK38" i="1"/>
  <c r="AJ38" i="1"/>
  <c r="AI38" i="1"/>
  <c r="AH38" i="1"/>
  <c r="AG38" i="1"/>
  <c r="AG74" i="1" s="1"/>
  <c r="AF38" i="1"/>
  <c r="AF74" i="1" s="1"/>
  <c r="AE38" i="1"/>
  <c r="AD38" i="1"/>
  <c r="AD74" i="1" s="1"/>
  <c r="AC38" i="1"/>
  <c r="AC74" i="1" s="1"/>
  <c r="AB38" i="1"/>
  <c r="AB74" i="1" s="1"/>
  <c r="AA38" i="1"/>
  <c r="Z38" i="1"/>
  <c r="Y38" i="1"/>
  <c r="X38" i="1"/>
  <c r="X74" i="1" s="1"/>
  <c r="W38" i="1"/>
  <c r="V38" i="1"/>
  <c r="U38" i="1"/>
  <c r="T38" i="1"/>
  <c r="T74" i="1" s="1"/>
  <c r="S38" i="1"/>
  <c r="R38" i="1"/>
  <c r="Q38" i="1"/>
  <c r="P38" i="1"/>
  <c r="P74" i="1" s="1"/>
  <c r="O38" i="1"/>
  <c r="N38" i="1"/>
  <c r="M38" i="1"/>
  <c r="L38" i="1"/>
  <c r="I38" i="1"/>
  <c r="H38" i="1"/>
  <c r="G38" i="1"/>
  <c r="F38" i="1"/>
  <c r="E38" i="1"/>
  <c r="D38" i="1"/>
  <c r="C38" i="1"/>
  <c r="B38" i="1"/>
  <c r="A38" i="1"/>
  <c r="BL37" i="1"/>
  <c r="BK37" i="1"/>
  <c r="BJ37" i="1"/>
  <c r="BI37" i="1"/>
  <c r="BH37" i="1"/>
  <c r="BG37" i="1"/>
  <c r="BF37" i="1"/>
  <c r="BE37" i="1"/>
  <c r="BD37" i="1"/>
  <c r="BC37" i="1"/>
  <c r="BC73" i="1" s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G73" i="1" s="1"/>
  <c r="AF37" i="1"/>
  <c r="AE37" i="1"/>
  <c r="AD37" i="1"/>
  <c r="AD73" i="1" s="1"/>
  <c r="AC37" i="1"/>
  <c r="AC73" i="1" s="1"/>
  <c r="AB37" i="1"/>
  <c r="AA37" i="1"/>
  <c r="Z37" i="1"/>
  <c r="Z73" i="1" s="1"/>
  <c r="Y37" i="1"/>
  <c r="X37" i="1"/>
  <c r="X73" i="1" s="1"/>
  <c r="W37" i="1"/>
  <c r="V37" i="1"/>
  <c r="U37" i="1"/>
  <c r="T37" i="1"/>
  <c r="S37" i="1"/>
  <c r="R37" i="1"/>
  <c r="Q37" i="1"/>
  <c r="P37" i="1"/>
  <c r="O37" i="1"/>
  <c r="N37" i="1"/>
  <c r="M37" i="1"/>
  <c r="L37" i="1"/>
  <c r="I37" i="1"/>
  <c r="I62" i="1" s="1"/>
  <c r="H37" i="1"/>
  <c r="H62" i="1" s="1"/>
  <c r="G37" i="1"/>
  <c r="F37" i="1"/>
  <c r="E37" i="1"/>
  <c r="E62" i="1" s="1"/>
  <c r="D37" i="1"/>
  <c r="D62" i="1" s="1"/>
  <c r="E67" i="1" s="1"/>
  <c r="C37" i="1"/>
  <c r="B37" i="1"/>
  <c r="A37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I36" i="1"/>
  <c r="H36" i="1"/>
  <c r="G36" i="1"/>
  <c r="F36" i="1"/>
  <c r="E36" i="1"/>
  <c r="D36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I35" i="1"/>
  <c r="H35" i="1"/>
  <c r="G35" i="1"/>
  <c r="F35" i="1"/>
  <c r="E35" i="1"/>
  <c r="D35" i="1"/>
  <c r="AA73" i="1" l="1"/>
  <c r="AT73" i="1"/>
  <c r="BF73" i="1"/>
  <c r="AZ74" i="1"/>
  <c r="V75" i="1"/>
  <c r="AH75" i="1"/>
  <c r="AT75" i="1"/>
  <c r="BF75" i="1"/>
  <c r="O73" i="1"/>
  <c r="W73" i="1"/>
  <c r="AE73" i="1"/>
  <c r="AQ73" i="1"/>
  <c r="AZ73" i="1"/>
  <c r="AX73" i="1"/>
  <c r="AJ74" i="1"/>
  <c r="AX75" i="1"/>
  <c r="BJ75" i="1"/>
  <c r="AJ76" i="1"/>
  <c r="AR76" i="1"/>
  <c r="AZ76" i="1"/>
  <c r="S73" i="1"/>
  <c r="AI73" i="1"/>
  <c r="AM73" i="1"/>
  <c r="F62" i="1"/>
  <c r="E66" i="1" s="1"/>
  <c r="P73" i="1"/>
  <c r="T73" i="1"/>
  <c r="AB73" i="1"/>
  <c r="AF73" i="1"/>
  <c r="AJ73" i="1"/>
  <c r="AN73" i="1"/>
  <c r="AR73" i="1"/>
  <c r="V73" i="1"/>
  <c r="AP73" i="1"/>
  <c r="BJ73" i="1"/>
  <c r="N75" i="1"/>
  <c r="BB75" i="1"/>
  <c r="N77" i="1"/>
  <c r="R77" i="1"/>
  <c r="V77" i="1"/>
  <c r="AH77" i="1"/>
  <c r="AP77" i="1"/>
  <c r="AT77" i="1"/>
  <c r="AX77" i="1"/>
  <c r="BB77" i="1"/>
  <c r="BF77" i="1"/>
  <c r="BJ77" i="1"/>
  <c r="N73" i="1"/>
  <c r="R73" i="1"/>
  <c r="AH73" i="1"/>
  <c r="BB73" i="1"/>
  <c r="AR74" i="1"/>
  <c r="R75" i="1"/>
  <c r="AP75" i="1"/>
  <c r="AU73" i="1"/>
  <c r="BH73" i="1"/>
  <c r="R74" i="1"/>
  <c r="Z74" i="1"/>
  <c r="AH74" i="1"/>
  <c r="AP74" i="1"/>
  <c r="AT74" i="1"/>
  <c r="BB74" i="1"/>
  <c r="BF74" i="1"/>
  <c r="BJ74" i="1"/>
  <c r="P75" i="1"/>
  <c r="T75" i="1"/>
  <c r="AB75" i="1"/>
  <c r="AF75" i="1"/>
  <c r="AJ75" i="1"/>
  <c r="AN75" i="1"/>
  <c r="AR75" i="1"/>
  <c r="AZ75" i="1"/>
  <c r="BH75" i="1"/>
  <c r="BL75" i="1"/>
  <c r="N76" i="1"/>
  <c r="R76" i="1"/>
  <c r="V76" i="1"/>
  <c r="Z76" i="1"/>
  <c r="AH76" i="1"/>
  <c r="AP76" i="1"/>
  <c r="AT76" i="1"/>
  <c r="AX76" i="1"/>
  <c r="BB76" i="1"/>
  <c r="BF76" i="1"/>
  <c r="BJ76" i="1"/>
  <c r="P77" i="1"/>
  <c r="T77" i="1"/>
  <c r="AB77" i="1"/>
  <c r="AF77" i="1"/>
  <c r="AJ77" i="1"/>
  <c r="AN77" i="1"/>
  <c r="AR77" i="1"/>
  <c r="AZ77" i="1"/>
  <c r="BH77" i="1"/>
  <c r="BL77" i="1"/>
  <c r="N78" i="1"/>
  <c r="R78" i="1"/>
  <c r="V78" i="1"/>
  <c r="Z78" i="1"/>
  <c r="AH78" i="1"/>
  <c r="AP78" i="1"/>
  <c r="AT78" i="1"/>
  <c r="AX78" i="1"/>
  <c r="BB78" i="1"/>
  <c r="BF78" i="1"/>
  <c r="BJ78" i="1"/>
  <c r="P79" i="1"/>
  <c r="T79" i="1"/>
  <c r="AB79" i="1"/>
  <c r="AF79" i="1"/>
  <c r="AJ79" i="1"/>
  <c r="AN79" i="1"/>
  <c r="AR79" i="1"/>
  <c r="AZ79" i="1"/>
  <c r="BH79" i="1"/>
  <c r="BL79" i="1"/>
  <c r="N80" i="1"/>
  <c r="R80" i="1"/>
  <c r="V80" i="1"/>
  <c r="Z80" i="1"/>
  <c r="AH80" i="1"/>
  <c r="AP80" i="1"/>
  <c r="AT80" i="1"/>
  <c r="AX80" i="1"/>
  <c r="BB80" i="1"/>
  <c r="BF80" i="1"/>
  <c r="BJ80" i="1"/>
  <c r="P81" i="1"/>
  <c r="T81" i="1"/>
  <c r="AB81" i="1"/>
  <c r="AF81" i="1"/>
  <c r="AJ81" i="1"/>
  <c r="AN81" i="1"/>
  <c r="AR81" i="1"/>
  <c r="AZ81" i="1"/>
  <c r="BH81" i="1"/>
  <c r="BL81" i="1"/>
  <c r="N82" i="1"/>
  <c r="R82" i="1"/>
  <c r="V82" i="1"/>
  <c r="Z82" i="1"/>
  <c r="AH82" i="1"/>
  <c r="AP82" i="1"/>
  <c r="AT82" i="1"/>
  <c r="AX82" i="1"/>
  <c r="BB82" i="1"/>
  <c r="BF82" i="1"/>
  <c r="BJ82" i="1"/>
  <c r="P83" i="1"/>
  <c r="T83" i="1"/>
  <c r="AB83" i="1"/>
  <c r="AF83" i="1"/>
  <c r="AJ83" i="1"/>
  <c r="AN83" i="1"/>
  <c r="AR83" i="1"/>
  <c r="AZ83" i="1"/>
  <c r="BH83" i="1"/>
  <c r="BL83" i="1"/>
  <c r="N84" i="1"/>
  <c r="R84" i="1"/>
  <c r="V84" i="1"/>
  <c r="Z84" i="1"/>
  <c r="AH84" i="1"/>
  <c r="AP84" i="1"/>
  <c r="AT84" i="1"/>
  <c r="AX84" i="1"/>
  <c r="BB84" i="1"/>
  <c r="BF84" i="1"/>
  <c r="BJ84" i="1"/>
  <c r="P85" i="1"/>
  <c r="T85" i="1"/>
  <c r="AB85" i="1"/>
  <c r="AF85" i="1"/>
  <c r="AJ85" i="1"/>
  <c r="AN85" i="1"/>
  <c r="AR85" i="1"/>
  <c r="AZ85" i="1"/>
  <c r="BH85" i="1"/>
  <c r="BL85" i="1"/>
  <c r="N86" i="1"/>
  <c r="R86" i="1"/>
  <c r="V86" i="1"/>
  <c r="Z86" i="1"/>
  <c r="AH86" i="1"/>
  <c r="AP86" i="1"/>
  <c r="AT86" i="1"/>
  <c r="AX86" i="1"/>
  <c r="BB86" i="1"/>
  <c r="BF86" i="1"/>
  <c r="BJ86" i="1"/>
  <c r="P87" i="1"/>
  <c r="T87" i="1"/>
  <c r="AB87" i="1"/>
  <c r="AF87" i="1"/>
  <c r="AJ87" i="1"/>
  <c r="AN87" i="1"/>
  <c r="AR87" i="1"/>
  <c r="AZ87" i="1"/>
  <c r="BH87" i="1"/>
  <c r="BL87" i="1"/>
  <c r="N88" i="1"/>
  <c r="R88" i="1"/>
  <c r="V88" i="1"/>
  <c r="Z88" i="1"/>
  <c r="AH88" i="1"/>
  <c r="AP88" i="1"/>
  <c r="AT88" i="1"/>
  <c r="AX88" i="1"/>
  <c r="BB88" i="1"/>
  <c r="BF88" i="1"/>
  <c r="BJ88" i="1"/>
  <c r="BL73" i="1"/>
  <c r="N74" i="1"/>
  <c r="V74" i="1"/>
  <c r="AX74" i="1"/>
  <c r="G62" i="1"/>
  <c r="M73" i="1"/>
  <c r="Q73" i="1"/>
  <c r="U73" i="1"/>
  <c r="Y73" i="1"/>
  <c r="AK73" i="1"/>
  <c r="AO73" i="1"/>
  <c r="AS73" i="1"/>
  <c r="AW73" i="1"/>
  <c r="BE73" i="1"/>
  <c r="O74" i="1"/>
  <c r="S74" i="1"/>
  <c r="W74" i="1"/>
  <c r="AA74" i="1"/>
  <c r="AE74" i="1"/>
  <c r="AI74" i="1"/>
  <c r="AM74" i="1"/>
  <c r="AQ74" i="1"/>
  <c r="AU74" i="1"/>
  <c r="AY74" i="1"/>
  <c r="BG74" i="1"/>
  <c r="BK74" i="1"/>
  <c r="M75" i="1"/>
  <c r="Q75" i="1"/>
  <c r="U75" i="1"/>
  <c r="Y75" i="1"/>
  <c r="AK75" i="1"/>
  <c r="AO75" i="1"/>
  <c r="AS75" i="1"/>
  <c r="AW75" i="1"/>
  <c r="BE75" i="1"/>
  <c r="O76" i="1"/>
  <c r="S76" i="1"/>
  <c r="W76" i="1"/>
  <c r="AA76" i="1"/>
  <c r="AE76" i="1"/>
  <c r="AI76" i="1"/>
  <c r="AM76" i="1"/>
  <c r="AQ76" i="1"/>
  <c r="AU76" i="1"/>
  <c r="AY76" i="1"/>
  <c r="BG76" i="1"/>
  <c r="BK76" i="1"/>
  <c r="M77" i="1"/>
  <c r="Q77" i="1"/>
  <c r="U77" i="1"/>
  <c r="Y77" i="1"/>
  <c r="AK77" i="1"/>
  <c r="AO77" i="1"/>
  <c r="AS77" i="1"/>
  <c r="AW77" i="1"/>
  <c r="BE77" i="1"/>
  <c r="O78" i="1"/>
  <c r="S78" i="1"/>
  <c r="W78" i="1"/>
  <c r="AA78" i="1"/>
  <c r="AE78" i="1"/>
  <c r="AI78" i="1"/>
  <c r="AM78" i="1"/>
  <c r="AQ78" i="1"/>
  <c r="AU78" i="1"/>
  <c r="AY78" i="1"/>
  <c r="BG78" i="1"/>
  <c r="BK78" i="1"/>
  <c r="M79" i="1"/>
  <c r="Q79" i="1"/>
  <c r="U79" i="1"/>
  <c r="Y79" i="1"/>
  <c r="AK79" i="1"/>
  <c r="AO79" i="1"/>
  <c r="AS79" i="1"/>
  <c r="AW79" i="1"/>
  <c r="BE79" i="1"/>
  <c r="O80" i="1"/>
  <c r="S80" i="1"/>
  <c r="W80" i="1"/>
  <c r="AA80" i="1"/>
  <c r="AE80" i="1"/>
  <c r="AI80" i="1"/>
  <c r="AM80" i="1"/>
  <c r="AQ80" i="1"/>
  <c r="AU80" i="1"/>
  <c r="AY80" i="1"/>
  <c r="BG80" i="1"/>
  <c r="BK80" i="1"/>
  <c r="M81" i="1"/>
  <c r="Q81" i="1"/>
  <c r="U81" i="1"/>
  <c r="Y81" i="1"/>
  <c r="AK81" i="1"/>
  <c r="AO81" i="1"/>
  <c r="AS81" i="1"/>
  <c r="AW81" i="1"/>
  <c r="BE81" i="1"/>
  <c r="O82" i="1"/>
  <c r="S82" i="1"/>
  <c r="W82" i="1"/>
  <c r="AA82" i="1"/>
  <c r="AE82" i="1"/>
  <c r="AI82" i="1"/>
  <c r="AM82" i="1"/>
  <c r="AQ82" i="1"/>
  <c r="AU82" i="1"/>
  <c r="AY82" i="1"/>
  <c r="BG82" i="1"/>
  <c r="BK82" i="1"/>
  <c r="M83" i="1"/>
  <c r="Q83" i="1"/>
  <c r="U83" i="1"/>
  <c r="Y83" i="1"/>
  <c r="AK83" i="1"/>
  <c r="AO83" i="1"/>
  <c r="AS83" i="1"/>
  <c r="AW83" i="1"/>
  <c r="BE83" i="1"/>
  <c r="O84" i="1"/>
  <c r="S84" i="1"/>
  <c r="W84" i="1"/>
  <c r="AA84" i="1"/>
  <c r="AE84" i="1"/>
  <c r="AI84" i="1"/>
  <c r="AM84" i="1"/>
  <c r="AQ84" i="1"/>
  <c r="AU84" i="1"/>
  <c r="AY84" i="1"/>
  <c r="BG84" i="1"/>
  <c r="BK84" i="1"/>
  <c r="M85" i="1"/>
  <c r="Q85" i="1"/>
  <c r="U85" i="1"/>
  <c r="Y85" i="1"/>
  <c r="AK85" i="1"/>
  <c r="AO85" i="1"/>
  <c r="AS85" i="1"/>
  <c r="AW85" i="1"/>
  <c r="BE85" i="1"/>
  <c r="O86" i="1"/>
  <c r="S86" i="1"/>
  <c r="W86" i="1"/>
  <c r="AA86" i="1"/>
  <c r="AE86" i="1"/>
  <c r="AI86" i="1"/>
  <c r="AM86" i="1"/>
  <c r="AQ86" i="1"/>
  <c r="AU86" i="1"/>
  <c r="AY86" i="1"/>
  <c r="BG86" i="1"/>
  <c r="BK86" i="1"/>
  <c r="AJ78" i="1"/>
  <c r="AR78" i="1"/>
  <c r="AZ78" i="1"/>
  <c r="N79" i="1"/>
  <c r="R79" i="1"/>
  <c r="V79" i="1"/>
  <c r="AH79" i="1"/>
  <c r="AP79" i="1"/>
  <c r="AT79" i="1"/>
  <c r="AX79" i="1"/>
  <c r="BB79" i="1"/>
  <c r="BF79" i="1"/>
  <c r="BJ79" i="1"/>
  <c r="AJ80" i="1"/>
  <c r="AR80" i="1"/>
  <c r="AZ80" i="1"/>
  <c r="N81" i="1"/>
  <c r="R81" i="1"/>
  <c r="V81" i="1"/>
  <c r="AH81" i="1"/>
  <c r="AP81" i="1"/>
  <c r="AT81" i="1"/>
  <c r="AX81" i="1"/>
  <c r="BB81" i="1"/>
  <c r="BF81" i="1"/>
  <c r="BJ81" i="1"/>
  <c r="AJ82" i="1"/>
  <c r="AR82" i="1"/>
  <c r="AZ82" i="1"/>
  <c r="N83" i="1"/>
  <c r="R83" i="1"/>
  <c r="V83" i="1"/>
  <c r="AH83" i="1"/>
  <c r="AP83" i="1"/>
  <c r="AT83" i="1"/>
  <c r="AX83" i="1"/>
  <c r="BB83" i="1"/>
  <c r="BF83" i="1"/>
  <c r="BJ83" i="1"/>
  <c r="AJ84" i="1"/>
  <c r="AR84" i="1"/>
  <c r="AZ84" i="1"/>
  <c r="N85" i="1"/>
  <c r="R85" i="1"/>
  <c r="V85" i="1"/>
  <c r="AH85" i="1"/>
  <c r="AP85" i="1"/>
  <c r="AT85" i="1"/>
  <c r="AX85" i="1"/>
  <c r="BB85" i="1"/>
  <c r="BF85" i="1"/>
  <c r="BJ85" i="1"/>
  <c r="AB86" i="1"/>
  <c r="AF86" i="1"/>
  <c r="AJ86" i="1"/>
  <c r="AN86" i="1"/>
  <c r="AR86" i="1"/>
  <c r="AZ86" i="1"/>
  <c r="BH86" i="1"/>
  <c r="BL86" i="1"/>
  <c r="N87" i="1"/>
  <c r="R87" i="1"/>
  <c r="V87" i="1"/>
  <c r="Z87" i="1"/>
  <c r="AH87" i="1"/>
  <c r="AP87" i="1"/>
  <c r="AT87" i="1"/>
  <c r="AX87" i="1"/>
  <c r="BB87" i="1"/>
  <c r="BF87" i="1"/>
  <c r="BJ87" i="1"/>
  <c r="AB88" i="1"/>
  <c r="AF88" i="1"/>
  <c r="AJ88" i="1"/>
  <c r="AN88" i="1"/>
  <c r="AR88" i="1"/>
  <c r="AZ88" i="1"/>
  <c r="BH88" i="1"/>
  <c r="BL88" i="1"/>
  <c r="AY73" i="1"/>
  <c r="BG73" i="1"/>
  <c r="BK73" i="1"/>
  <c r="M74" i="1"/>
  <c r="Q74" i="1"/>
  <c r="U74" i="1"/>
  <c r="Y74" i="1"/>
  <c r="AK74" i="1"/>
  <c r="AO74" i="1"/>
  <c r="AS74" i="1"/>
  <c r="AW74" i="1"/>
  <c r="BE74" i="1"/>
  <c r="O75" i="1"/>
  <c r="S75" i="1"/>
  <c r="W75" i="1"/>
  <c r="AA75" i="1"/>
  <c r="AE75" i="1"/>
  <c r="AI75" i="1"/>
  <c r="AM75" i="1"/>
  <c r="AQ75" i="1"/>
  <c r="AU75" i="1"/>
  <c r="AY75" i="1"/>
  <c r="BG75" i="1"/>
  <c r="BK75" i="1"/>
  <c r="M76" i="1"/>
  <c r="Q76" i="1"/>
  <c r="U76" i="1"/>
  <c r="Y76" i="1"/>
  <c r="AK76" i="1"/>
  <c r="AO76" i="1"/>
  <c r="AS76" i="1"/>
  <c r="AW76" i="1"/>
  <c r="BE76" i="1"/>
  <c r="O77" i="1"/>
  <c r="S77" i="1"/>
  <c r="W77" i="1"/>
  <c r="AA77" i="1"/>
  <c r="AE77" i="1"/>
  <c r="AI77" i="1"/>
  <c r="AM77" i="1"/>
  <c r="AQ77" i="1"/>
  <c r="AU77" i="1"/>
  <c r="AY77" i="1"/>
  <c r="BG77" i="1"/>
  <c r="BK77" i="1"/>
  <c r="M78" i="1"/>
  <c r="Q78" i="1"/>
  <c r="U78" i="1"/>
  <c r="Y78" i="1"/>
  <c r="AK78" i="1"/>
  <c r="AO78" i="1"/>
  <c r="AS78" i="1"/>
  <c r="AW78" i="1"/>
  <c r="BE78" i="1"/>
  <c r="O79" i="1"/>
  <c r="S79" i="1"/>
  <c r="W79" i="1"/>
  <c r="AA79" i="1"/>
  <c r="AE79" i="1"/>
  <c r="AI79" i="1"/>
  <c r="AM79" i="1"/>
  <c r="AQ79" i="1"/>
  <c r="AU79" i="1"/>
  <c r="AY79" i="1"/>
  <c r="BG79" i="1"/>
  <c r="BK79" i="1"/>
  <c r="M80" i="1"/>
  <c r="Q80" i="1"/>
  <c r="U80" i="1"/>
  <c r="Y80" i="1"/>
  <c r="AK80" i="1"/>
  <c r="AO80" i="1"/>
  <c r="AS80" i="1"/>
  <c r="AW80" i="1"/>
  <c r="BE80" i="1"/>
  <c r="O81" i="1"/>
  <c r="S81" i="1"/>
  <c r="W81" i="1"/>
  <c r="AA81" i="1"/>
  <c r="AE81" i="1"/>
  <c r="AI81" i="1"/>
  <c r="AM81" i="1"/>
  <c r="AQ81" i="1"/>
  <c r="AU81" i="1"/>
  <c r="AY81" i="1"/>
  <c r="BG81" i="1"/>
  <c r="BK81" i="1"/>
  <c r="M82" i="1"/>
  <c r="Q82" i="1"/>
  <c r="U82" i="1"/>
  <c r="Y82" i="1"/>
  <c r="AK82" i="1"/>
  <c r="AO82" i="1"/>
  <c r="AS82" i="1"/>
  <c r="AW82" i="1"/>
  <c r="BE82" i="1"/>
  <c r="O83" i="1"/>
  <c r="S83" i="1"/>
  <c r="W83" i="1"/>
  <c r="AA83" i="1"/>
  <c r="AE83" i="1"/>
  <c r="AI83" i="1"/>
  <c r="AM83" i="1"/>
  <c r="AQ83" i="1"/>
  <c r="AU83" i="1"/>
  <c r="AY83" i="1"/>
  <c r="BG83" i="1"/>
  <c r="BK83" i="1"/>
  <c r="M84" i="1"/>
  <c r="Q84" i="1"/>
  <c r="U84" i="1"/>
  <c r="Y84" i="1"/>
  <c r="AK84" i="1"/>
  <c r="AO84" i="1"/>
  <c r="AS84" i="1"/>
  <c r="AW84" i="1"/>
  <c r="BE84" i="1"/>
  <c r="O85" i="1"/>
  <c r="S85" i="1"/>
  <c r="W85" i="1"/>
  <c r="AA85" i="1"/>
  <c r="AE85" i="1"/>
  <c r="AI85" i="1"/>
  <c r="AM85" i="1"/>
  <c r="AQ85" i="1"/>
  <c r="AU85" i="1"/>
  <c r="AY85" i="1"/>
  <c r="BG85" i="1"/>
  <c r="BK85" i="1"/>
  <c r="M86" i="1"/>
  <c r="Q86" i="1"/>
  <c r="U86" i="1"/>
  <c r="Y86" i="1"/>
  <c r="AK86" i="1"/>
  <c r="AO86" i="1"/>
  <c r="AS86" i="1"/>
  <c r="AW86" i="1"/>
  <c r="BE86" i="1"/>
  <c r="O87" i="1"/>
  <c r="S87" i="1"/>
  <c r="W87" i="1"/>
  <c r="AA87" i="1"/>
  <c r="AE87" i="1"/>
  <c r="AI87" i="1"/>
  <c r="AM87" i="1"/>
  <c r="AQ87" i="1"/>
  <c r="AU87" i="1"/>
  <c r="AY87" i="1"/>
  <c r="BG87" i="1"/>
  <c r="BK87" i="1"/>
  <c r="M88" i="1"/>
  <c r="Q88" i="1"/>
  <c r="U88" i="1"/>
  <c r="Y88" i="1"/>
  <c r="AK88" i="1"/>
  <c r="AO88" i="1"/>
  <c r="P89" i="1"/>
  <c r="T89" i="1"/>
  <c r="AB89" i="1"/>
  <c r="AF89" i="1"/>
  <c r="AJ89" i="1"/>
  <c r="AN89" i="1"/>
  <c r="AR89" i="1"/>
  <c r="AZ89" i="1"/>
  <c r="BH89" i="1"/>
  <c r="BL89" i="1"/>
  <c r="N90" i="1"/>
  <c r="R90" i="1"/>
  <c r="V90" i="1"/>
  <c r="Z90" i="1"/>
  <c r="AH90" i="1"/>
  <c r="AP90" i="1"/>
  <c r="AT90" i="1"/>
  <c r="AX90" i="1"/>
  <c r="BB90" i="1"/>
  <c r="BF90" i="1"/>
  <c r="BJ90" i="1"/>
  <c r="P91" i="1"/>
  <c r="T91" i="1"/>
  <c r="AB91" i="1"/>
  <c r="AF91" i="1"/>
  <c r="AJ91" i="1"/>
  <c r="AN91" i="1"/>
  <c r="AR91" i="1"/>
  <c r="AZ91" i="1"/>
  <c r="BH91" i="1"/>
  <c r="BL91" i="1"/>
  <c r="N92" i="1"/>
  <c r="R92" i="1"/>
  <c r="V92" i="1"/>
  <c r="Z92" i="1"/>
  <c r="AH92" i="1"/>
  <c r="AP92" i="1"/>
  <c r="AT92" i="1"/>
  <c r="AX92" i="1"/>
  <c r="BB92" i="1"/>
  <c r="BF92" i="1"/>
  <c r="BJ92" i="1"/>
  <c r="M87" i="1"/>
  <c r="Q87" i="1"/>
  <c r="U87" i="1"/>
  <c r="Y87" i="1"/>
  <c r="AK87" i="1"/>
  <c r="AO87" i="1"/>
  <c r="AS87" i="1"/>
  <c r="AW87" i="1"/>
  <c r="BE87" i="1"/>
  <c r="O88" i="1"/>
  <c r="S88" i="1"/>
  <c r="W88" i="1"/>
  <c r="AA88" i="1"/>
  <c r="AE88" i="1"/>
  <c r="AI88" i="1"/>
  <c r="AM88" i="1"/>
  <c r="AQ88" i="1"/>
  <c r="AU88" i="1"/>
  <c r="AY88" i="1"/>
  <c r="BG88" i="1"/>
  <c r="BK88" i="1"/>
  <c r="M89" i="1"/>
  <c r="Q89" i="1"/>
  <c r="U89" i="1"/>
  <c r="Y89" i="1"/>
  <c r="AK89" i="1"/>
  <c r="AO89" i="1"/>
  <c r="AS89" i="1"/>
  <c r="AW89" i="1"/>
  <c r="BE89" i="1"/>
  <c r="O90" i="1"/>
  <c r="S90" i="1"/>
  <c r="W90" i="1"/>
  <c r="AA90" i="1"/>
  <c r="AE90" i="1"/>
  <c r="AI90" i="1"/>
  <c r="AM90" i="1"/>
  <c r="AQ90" i="1"/>
  <c r="AU90" i="1"/>
  <c r="AY90" i="1"/>
  <c r="BG90" i="1"/>
  <c r="BK90" i="1"/>
  <c r="M91" i="1"/>
  <c r="Q91" i="1"/>
  <c r="U91" i="1"/>
  <c r="Y91" i="1"/>
  <c r="AK91" i="1"/>
  <c r="AO91" i="1"/>
  <c r="AS91" i="1"/>
  <c r="AW91" i="1"/>
  <c r="BE91" i="1"/>
  <c r="O92" i="1"/>
  <c r="S92" i="1"/>
  <c r="W92" i="1"/>
  <c r="AA92" i="1"/>
  <c r="AE92" i="1"/>
  <c r="AI92" i="1"/>
  <c r="AM92" i="1"/>
  <c r="AQ92" i="1"/>
  <c r="AU92" i="1"/>
  <c r="AY92" i="1"/>
  <c r="BG92" i="1"/>
  <c r="BK92" i="1"/>
  <c r="N89" i="1"/>
  <c r="R89" i="1"/>
  <c r="V89" i="1"/>
  <c r="Z89" i="1"/>
  <c r="AH89" i="1"/>
  <c r="AP89" i="1"/>
  <c r="AT89" i="1"/>
  <c r="AX89" i="1"/>
  <c r="BB89" i="1"/>
  <c r="BF89" i="1"/>
  <c r="BJ89" i="1"/>
  <c r="P90" i="1"/>
  <c r="T90" i="1"/>
  <c r="AB90" i="1"/>
  <c r="AF90" i="1"/>
  <c r="AJ90" i="1"/>
  <c r="AN90" i="1"/>
  <c r="AR90" i="1"/>
  <c r="AZ90" i="1"/>
  <c r="BH90" i="1"/>
  <c r="BL90" i="1"/>
  <c r="N91" i="1"/>
  <c r="R91" i="1"/>
  <c r="V91" i="1"/>
  <c r="Z91" i="1"/>
  <c r="AH91" i="1"/>
  <c r="AP91" i="1"/>
  <c r="AT91" i="1"/>
  <c r="AX91" i="1"/>
  <c r="BB91" i="1"/>
  <c r="BF91" i="1"/>
  <c r="BJ91" i="1"/>
  <c r="P92" i="1"/>
  <c r="T92" i="1"/>
  <c r="AB92" i="1"/>
  <c r="AF92" i="1"/>
  <c r="AJ92" i="1"/>
  <c r="AN92" i="1"/>
  <c r="AR92" i="1"/>
  <c r="AZ92" i="1"/>
  <c r="BH92" i="1"/>
  <c r="BL92" i="1"/>
  <c r="AS88" i="1"/>
  <c r="AW88" i="1"/>
  <c r="BE88" i="1"/>
  <c r="O89" i="1"/>
  <c r="S89" i="1"/>
  <c r="W89" i="1"/>
  <c r="AA89" i="1"/>
  <c r="AE89" i="1"/>
  <c r="AI89" i="1"/>
  <c r="AM89" i="1"/>
  <c r="AQ89" i="1"/>
  <c r="AU89" i="1"/>
  <c r="AY89" i="1"/>
  <c r="BG89" i="1"/>
  <c r="BK89" i="1"/>
  <c r="M90" i="1"/>
  <c r="Q90" i="1"/>
  <c r="U90" i="1"/>
  <c r="Y90" i="1"/>
  <c r="AK90" i="1"/>
  <c r="AO90" i="1"/>
  <c r="AS90" i="1"/>
  <c r="AW90" i="1"/>
  <c r="BE90" i="1"/>
  <c r="O91" i="1"/>
  <c r="S91" i="1"/>
  <c r="W91" i="1"/>
  <c r="AA91" i="1"/>
  <c r="AE91" i="1"/>
  <c r="AI91" i="1"/>
  <c r="AM91" i="1"/>
  <c r="AQ91" i="1"/>
  <c r="AU91" i="1"/>
  <c r="AY91" i="1"/>
  <c r="BG91" i="1"/>
  <c r="BK91" i="1"/>
  <c r="M92" i="1"/>
  <c r="Q92" i="1"/>
  <c r="U92" i="1"/>
  <c r="Y92" i="1"/>
  <c r="AK92" i="1"/>
  <c r="AO92" i="1"/>
  <c r="AS92" i="1"/>
  <c r="AW92" i="1"/>
  <c r="BE92" i="1"/>
  <c r="Z97" i="1" l="1"/>
  <c r="X100" i="1" s="1"/>
  <c r="AA97" i="1"/>
  <c r="U97" i="1"/>
  <c r="AP97" i="1"/>
  <c r="AM97" i="1"/>
  <c r="O97" i="1"/>
  <c r="BG97" i="1"/>
  <c r="AW97" i="1"/>
  <c r="Q97" i="1"/>
  <c r="R97" i="1"/>
  <c r="V97" i="1"/>
  <c r="AJ97" i="1"/>
  <c r="T97" i="1"/>
  <c r="AI97" i="1"/>
  <c r="AG101" i="1" s="1"/>
  <c r="AQ97" i="1"/>
  <c r="BK97" i="1"/>
  <c r="AK97" i="1"/>
  <c r="AZ97" i="1"/>
  <c r="AY97" i="1"/>
  <c r="AS97" i="1"/>
  <c r="M97" i="1"/>
  <c r="BH97" i="1"/>
  <c r="N97" i="1"/>
  <c r="AF97" i="1"/>
  <c r="P97" i="1"/>
  <c r="AX97" i="1"/>
  <c r="AE97" i="1"/>
  <c r="AH97" i="1"/>
  <c r="AN97" i="1"/>
  <c r="AT97" i="1"/>
  <c r="BE97" i="1"/>
  <c r="AO97" i="1"/>
  <c r="Y97" i="1"/>
  <c r="BL97" i="1"/>
  <c r="BB97" i="1"/>
  <c r="BJ97" i="1"/>
  <c r="AR97" i="1"/>
  <c r="AB97" i="1"/>
  <c r="E65" i="1"/>
  <c r="S97" i="1"/>
  <c r="W97" i="1"/>
  <c r="BF97" i="1"/>
  <c r="AG100" i="1" l="1"/>
  <c r="AP101" i="1"/>
  <c r="BC102" i="1"/>
  <c r="BC101" i="1"/>
  <c r="BC100" i="1"/>
  <c r="AV102" i="1"/>
  <c r="AV101" i="1"/>
  <c r="S100" i="1"/>
  <c r="X102" i="1"/>
  <c r="X101" i="1"/>
  <c r="AL102" i="1"/>
  <c r="AL101" i="1"/>
  <c r="M100" i="1"/>
  <c r="M102" i="1"/>
  <c r="M101" i="1"/>
  <c r="S102" i="1"/>
  <c r="S101" i="1"/>
  <c r="AG102" i="1"/>
  <c r="AP100" i="1"/>
  <c r="AP102" i="1"/>
</calcChain>
</file>

<file path=xl/comments1.xml><?xml version="1.0" encoding="utf-8"?>
<comments xmlns="http://schemas.openxmlformats.org/spreadsheetml/2006/main">
  <authors>
    <author>Matthew Bailey</author>
    <author>grahamp</author>
  </authors>
  <commentList>
    <comment ref="AW7" authorId="0">
      <text>
        <r>
          <rPr>
            <sz val="9"/>
            <color indexed="81"/>
            <rFont val="Tahoma"/>
            <family val="2"/>
          </rPr>
          <t>8.65% bond
54.71m</t>
        </r>
      </text>
    </comment>
    <comment ref="AX7" authorId="0">
      <text>
        <r>
          <rPr>
            <sz val="9"/>
            <color indexed="81"/>
            <rFont val="Tahoma"/>
            <family val="2"/>
          </rPr>
          <t>8.35%
18.2725m</t>
        </r>
      </text>
    </comment>
    <comment ref="AJ35" authorId="1">
      <text>
        <r>
          <rPr>
            <sz val="9"/>
            <color indexed="81"/>
            <rFont val="Tahoma"/>
            <family val="2"/>
          </rPr>
          <t xml:space="preserve">Note: Calculation reflects quarterly coupon payments
</t>
        </r>
      </text>
    </comment>
  </commentList>
</comments>
</file>

<file path=xl/sharedStrings.xml><?xml version="1.0" encoding="utf-8"?>
<sst xmlns="http://schemas.openxmlformats.org/spreadsheetml/2006/main" count="97" uniqueCount="38">
  <si>
    <t xml:space="preserve">Calculation of risk-free rate and debt premium/s </t>
  </si>
  <si>
    <t>WACCs are estimated as at</t>
  </si>
  <si>
    <t>Calculation of the risk-free rate</t>
  </si>
  <si>
    <t>Calculation of the debt premium</t>
  </si>
  <si>
    <t>Raw data from Bloomberg on bid yield to maturity for New Zealand government bonds</t>
  </si>
  <si>
    <t>Raw data from Bloomberg on bid yield to maturity for vanilla NZ$ denominated corporate bonds</t>
  </si>
  <si>
    <t>NZGS</t>
  </si>
  <si>
    <t>AIA</t>
  </si>
  <si>
    <t>Genesis</t>
  </si>
  <si>
    <t>MRP</t>
  </si>
  <si>
    <t>Vector</t>
  </si>
  <si>
    <t>WIAL</t>
  </si>
  <si>
    <t>Contact</t>
  </si>
  <si>
    <t>Powerco</t>
  </si>
  <si>
    <t>Transpower</t>
  </si>
  <si>
    <t>Spark</t>
  </si>
  <si>
    <t>Telstra</t>
  </si>
  <si>
    <t>Fonterra</t>
  </si>
  <si>
    <t>Meridian</t>
  </si>
  <si>
    <t>CIAL</t>
  </si>
  <si>
    <t>Annualised bid yield to maturity for each business day</t>
  </si>
  <si>
    <t>Annualisation reflects six monthly payment of interest</t>
  </si>
  <si>
    <t>Un-weighted arithmetic average of the daily annualised bid yields to maturity</t>
  </si>
  <si>
    <t>Average</t>
  </si>
  <si>
    <t>Calculation of the interpolated risk-free rate</t>
  </si>
  <si>
    <t>The risk-free rate is:</t>
  </si>
  <si>
    <t>5 years</t>
  </si>
  <si>
    <t>4 years</t>
  </si>
  <si>
    <t>3 years</t>
  </si>
  <si>
    <t>Calculation of the interpolated bid to bid spread between corporate bonds and New Zealand government bonds</t>
  </si>
  <si>
    <t>Un-weighted arithmetic average of the daily spreads</t>
  </si>
  <si>
    <t>Interpolated debt premium (5 years)</t>
  </si>
  <si>
    <t>Interpolated debt premium (4 years)</t>
  </si>
  <si>
    <t>Interpolated debt premium (3 years)</t>
  </si>
  <si>
    <r>
      <rPr>
        <b/>
        <sz val="11"/>
        <color indexed="8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Cells are left blank where there is insufficient data to linearly interpolate the debt premium.</t>
    </r>
  </si>
  <si>
    <t>In this case, the yield on the bond with the closest match to the required term to maturity is used when estimating the debt premium.</t>
  </si>
  <si>
    <r>
      <rPr>
        <b/>
        <sz val="11"/>
        <rFont val="Calibri"/>
        <family val="2"/>
        <scheme val="minor"/>
      </rPr>
      <t>Date:</t>
    </r>
    <r>
      <rPr>
        <sz val="11"/>
        <rFont val="Calibri"/>
        <family val="2"/>
        <scheme val="minor"/>
      </rPr>
      <t xml:space="preserve"> 19 December 2014</t>
    </r>
  </si>
  <si>
    <t>Calculation of risk-free rate and debt premium supporting Vector GasNet CPP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</si>
</sst>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_(* #,##0.00_);_(* \(#,##0.00\);_(* &quot;-&quot;??_);_(@_)"/>
    <numFmt numFmtId="166" formatCode="0.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u/>
      <sz val="10"/>
      <name val="Arial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TIME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Calibri"/>
      <family val="2"/>
      <scheme val="minor"/>
    </font>
    <font>
      <b/>
      <sz val="1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2">
    <xf numFmtId="0" fontId="0" fillId="0" borderId="0"/>
    <xf numFmtId="165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8" fillId="23" borderId="16" applyNumberFormat="0" applyAlignment="0" applyProtection="0"/>
    <xf numFmtId="0" fontId="19" fillId="24" borderId="17" applyNumberFormat="0" applyAlignment="0" applyProtection="0"/>
    <xf numFmtId="0" fontId="20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6" fillId="10" borderId="16" applyNumberFormat="0" applyAlignment="0" applyProtection="0"/>
    <xf numFmtId="0" fontId="27" fillId="0" borderId="21" applyNumberFormat="0" applyFill="0" applyAlignment="0" applyProtection="0"/>
    <xf numFmtId="0" fontId="28" fillId="25" borderId="0" applyNumberFormat="0" applyBorder="0" applyAlignment="0" applyProtection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7" fillId="26" borderId="22" applyNumberFormat="0" applyFont="0" applyAlignment="0" applyProtection="0"/>
    <xf numFmtId="0" fontId="29" fillId="23" borderId="2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4" applyNumberFormat="0" applyFill="0" applyAlignment="0" applyProtection="0"/>
    <xf numFmtId="0" fontId="32" fillId="0" borderId="0" applyNumberFormat="0" applyFill="0" applyBorder="0" applyAlignment="0" applyProtection="0"/>
  </cellStyleXfs>
  <cellXfs count="308">
    <xf numFmtId="0" fontId="0" fillId="0" borderId="0" xfId="0"/>
    <xf numFmtId="0" fontId="4" fillId="2" borderId="0" xfId="0" applyFont="1" applyFill="1"/>
    <xf numFmtId="0" fontId="5" fillId="2" borderId="0" xfId="0" applyFont="1" applyFill="1"/>
    <xf numFmtId="14" fontId="5" fillId="3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5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5" fillId="2" borderId="9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1" fillId="2" borderId="10" xfId="2" applyFont="1" applyFill="1" applyBorder="1" applyAlignment="1">
      <alignment horizontal="right"/>
    </xf>
    <xf numFmtId="14" fontId="5" fillId="2" borderId="0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1" fillId="2" borderId="0" xfId="2" applyFont="1" applyFill="1" applyBorder="1" applyAlignment="1">
      <alignment horizontal="right"/>
    </xf>
    <xf numFmtId="14" fontId="5" fillId="2" borderId="9" xfId="0" applyNumberFormat="1" applyFont="1" applyFill="1" applyBorder="1"/>
    <xf numFmtId="14" fontId="5" fillId="2" borderId="6" xfId="0" applyNumberFormat="1" applyFont="1" applyFill="1" applyBorder="1"/>
    <xf numFmtId="14" fontId="5" fillId="2" borderId="12" xfId="0" applyNumberFormat="1" applyFont="1" applyFill="1" applyBorder="1"/>
    <xf numFmtId="14" fontId="5" fillId="2" borderId="8" xfId="0" applyNumberFormat="1" applyFont="1" applyFill="1" applyBorder="1" applyAlignment="1">
      <alignment horizontal="right"/>
    </xf>
    <xf numFmtId="14" fontId="5" fillId="2" borderId="12" xfId="0" applyNumberFormat="1" applyFont="1" applyFill="1" applyBorder="1" applyAlignment="1">
      <alignment horizontal="right"/>
    </xf>
    <xf numFmtId="14" fontId="5" fillId="2" borderId="7" xfId="0" applyNumberFormat="1" applyFont="1" applyFill="1" applyBorder="1"/>
    <xf numFmtId="14" fontId="1" fillId="2" borderId="12" xfId="2" applyNumberFormat="1" applyFont="1" applyFill="1" applyBorder="1"/>
    <xf numFmtId="14" fontId="5" fillId="2" borderId="8" xfId="0" applyNumberFormat="1" applyFont="1" applyFill="1" applyBorder="1"/>
    <xf numFmtId="14" fontId="1" fillId="2" borderId="7" xfId="2" applyNumberFormat="1" applyFont="1" applyFill="1" applyBorder="1"/>
    <xf numFmtId="164" fontId="5" fillId="3" borderId="11" xfId="0" applyNumberFormat="1" applyFont="1" applyFill="1" applyBorder="1"/>
    <xf numFmtId="164" fontId="5" fillId="3" borderId="10" xfId="0" applyNumberFormat="1" applyFont="1" applyFill="1" applyBorder="1"/>
    <xf numFmtId="0" fontId="5" fillId="3" borderId="4" xfId="3" applyFont="1" applyFill="1" applyBorder="1"/>
    <xf numFmtId="0" fontId="5" fillId="3" borderId="10" xfId="3" applyFont="1" applyFill="1" applyBorder="1"/>
    <xf numFmtId="0" fontId="5" fillId="3" borderId="10" xfId="4" applyFont="1" applyFill="1" applyBorder="1"/>
    <xf numFmtId="0" fontId="5" fillId="3" borderId="10" xfId="5" applyFont="1" applyFill="1" applyBorder="1"/>
    <xf numFmtId="0" fontId="5" fillId="3" borderId="0" xfId="6" applyFont="1" applyFill="1" applyBorder="1"/>
    <xf numFmtId="0" fontId="5" fillId="3" borderId="10" xfId="7" applyFont="1" applyFill="1" applyBorder="1"/>
    <xf numFmtId="164" fontId="5" fillId="2" borderId="0" xfId="0" applyNumberFormat="1" applyFont="1" applyFill="1" applyBorder="1"/>
    <xf numFmtId="14" fontId="5" fillId="2" borderId="0" xfId="0" applyNumberFormat="1" applyFont="1" applyFill="1" applyBorder="1"/>
    <xf numFmtId="0" fontId="5" fillId="3" borderId="2" xfId="8" applyFont="1" applyFill="1" applyBorder="1"/>
    <xf numFmtId="0" fontId="5" fillId="3" borderId="10" xfId="9" applyFont="1" applyFill="1" applyBorder="1"/>
    <xf numFmtId="164" fontId="5" fillId="3" borderId="3" xfId="10" applyNumberFormat="1" applyFont="1" applyFill="1" applyBorder="1"/>
    <xf numFmtId="164" fontId="5" fillId="3" borderId="10" xfId="11" applyNumberFormat="1" applyFont="1" applyFill="1" applyBorder="1"/>
    <xf numFmtId="164" fontId="5" fillId="3" borderId="3" xfId="12" applyNumberFormat="1" applyFont="1" applyFill="1" applyBorder="1"/>
    <xf numFmtId="0" fontId="5" fillId="3" borderId="5" xfId="13" applyFont="1" applyFill="1" applyBorder="1"/>
    <xf numFmtId="0" fontId="5" fillId="3" borderId="10" xfId="14" applyFont="1" applyFill="1" applyBorder="1"/>
    <xf numFmtId="0" fontId="5" fillId="3" borderId="3" xfId="15" applyFont="1" applyFill="1" applyBorder="1"/>
    <xf numFmtId="164" fontId="5" fillId="3" borderId="10" xfId="16" applyNumberFormat="1" applyFont="1" applyFill="1" applyBorder="1"/>
    <xf numFmtId="0" fontId="5" fillId="3" borderId="4" xfId="17" applyFont="1" applyFill="1" applyBorder="1"/>
    <xf numFmtId="0" fontId="5" fillId="3" borderId="3" xfId="18" applyFont="1" applyFill="1" applyBorder="1"/>
    <xf numFmtId="164" fontId="1" fillId="3" borderId="5" xfId="2" applyNumberFormat="1" applyFont="1" applyFill="1" applyBorder="1"/>
    <xf numFmtId="0" fontId="5" fillId="3" borderId="3" xfId="19" applyFont="1" applyFill="1" applyBorder="1"/>
    <xf numFmtId="0" fontId="5" fillId="3" borderId="10" xfId="20" applyFont="1" applyFill="1" applyBorder="1"/>
    <xf numFmtId="0" fontId="5" fillId="3" borderId="3" xfId="21" applyFont="1" applyFill="1" applyBorder="1"/>
    <xf numFmtId="0" fontId="5" fillId="3" borderId="10" xfId="22" applyFont="1" applyFill="1" applyBorder="1"/>
    <xf numFmtId="0" fontId="5" fillId="3" borderId="3" xfId="23" applyFont="1" applyFill="1" applyBorder="1"/>
    <xf numFmtId="0" fontId="5" fillId="3" borderId="3" xfId="24" applyFont="1" applyFill="1" applyBorder="1"/>
    <xf numFmtId="164" fontId="5" fillId="3" borderId="10" xfId="25" applyNumberFormat="1" applyFont="1" applyFill="1" applyBorder="1"/>
    <xf numFmtId="164" fontId="5" fillId="3" borderId="3" xfId="26" applyNumberFormat="1" applyFont="1" applyFill="1" applyBorder="1"/>
    <xf numFmtId="164" fontId="5" fillId="3" borderId="10" xfId="27" applyNumberFormat="1" applyFont="1" applyFill="1" applyBorder="1"/>
    <xf numFmtId="164" fontId="5" fillId="3" borderId="3" xfId="28" applyNumberFormat="1" applyFont="1" applyFill="1" applyBorder="1"/>
    <xf numFmtId="164" fontId="5" fillId="3" borderId="10" xfId="28" applyNumberFormat="1" applyFont="1" applyFill="1" applyBorder="1"/>
    <xf numFmtId="164" fontId="5" fillId="3" borderId="3" xfId="29" applyNumberFormat="1" applyFont="1" applyFill="1" applyBorder="1"/>
    <xf numFmtId="164" fontId="1" fillId="3" borderId="10" xfId="2" applyNumberFormat="1" applyFont="1" applyFill="1" applyBorder="1"/>
    <xf numFmtId="164" fontId="5" fillId="3" borderId="3" xfId="30" applyNumberFormat="1" applyFont="1" applyFill="1" applyBorder="1"/>
    <xf numFmtId="164" fontId="5" fillId="3" borderId="10" xfId="31" applyNumberFormat="1" applyFont="1" applyFill="1" applyBorder="1"/>
    <xf numFmtId="164" fontId="5" fillId="3" borderId="2" xfId="32" applyNumberFormat="1" applyFont="1" applyFill="1" applyBorder="1"/>
    <xf numFmtId="164" fontId="5" fillId="3" borderId="10" xfId="33" applyNumberFormat="1" applyFont="1" applyFill="1" applyBorder="1"/>
    <xf numFmtId="164" fontId="5" fillId="3" borderId="4" xfId="34" applyNumberFormat="1" applyFont="1" applyFill="1" applyBorder="1"/>
    <xf numFmtId="164" fontId="5" fillId="3" borderId="3" xfId="35" applyNumberFormat="1" applyFont="1" applyFill="1" applyBorder="1"/>
    <xf numFmtId="164" fontId="5" fillId="3" borderId="3" xfId="36" applyNumberFormat="1" applyFont="1" applyFill="1" applyBorder="1"/>
    <xf numFmtId="164" fontId="5" fillId="3" borderId="10" xfId="37" applyNumberFormat="1" applyFont="1" applyFill="1" applyBorder="1"/>
    <xf numFmtId="164" fontId="5" fillId="3" borderId="3" xfId="38" applyNumberFormat="1" applyFont="1" applyFill="1" applyBorder="1"/>
    <xf numFmtId="164" fontId="5" fillId="3" borderId="10" xfId="39" applyNumberFormat="1" applyFont="1" applyFill="1" applyBorder="1"/>
    <xf numFmtId="164" fontId="5" fillId="3" borderId="3" xfId="40" applyNumberFormat="1" applyFont="1" applyFill="1" applyBorder="1"/>
    <xf numFmtId="164" fontId="5" fillId="3" borderId="10" xfId="41" applyNumberFormat="1" applyFont="1" applyFill="1" applyBorder="1"/>
    <xf numFmtId="164" fontId="5" fillId="3" borderId="3" xfId="42" applyNumberFormat="1" applyFont="1" applyFill="1" applyBorder="1"/>
    <xf numFmtId="164" fontId="5" fillId="3" borderId="10" xfId="43" applyNumberFormat="1" applyFont="1" applyFill="1" applyBorder="1"/>
    <xf numFmtId="164" fontId="5" fillId="3" borderId="3" xfId="44" applyNumberFormat="1" applyFont="1" applyFill="1" applyBorder="1"/>
    <xf numFmtId="164" fontId="5" fillId="3" borderId="10" xfId="44" applyNumberFormat="1" applyFont="1" applyFill="1" applyBorder="1"/>
    <xf numFmtId="164" fontId="5" fillId="3" borderId="10" xfId="45" applyNumberFormat="1" applyFont="1" applyFill="1" applyBorder="1"/>
    <xf numFmtId="164" fontId="5" fillId="3" borderId="3" xfId="46" applyNumberFormat="1" applyFont="1" applyFill="1" applyBorder="1"/>
    <xf numFmtId="164" fontId="5" fillId="3" borderId="10" xfId="47" applyNumberFormat="1" applyFont="1" applyFill="1" applyBorder="1"/>
    <xf numFmtId="164" fontId="5" fillId="3" borderId="4" xfId="48" applyNumberFormat="1" applyFont="1" applyFill="1" applyBorder="1"/>
    <xf numFmtId="164" fontId="5" fillId="3" borderId="5" xfId="0" applyNumberFormat="1" applyFont="1" applyFill="1" applyBorder="1"/>
    <xf numFmtId="0" fontId="5" fillId="3" borderId="5" xfId="3" applyFont="1" applyFill="1" applyBorder="1"/>
    <xf numFmtId="0" fontId="5" fillId="3" borderId="5" xfId="4" applyFont="1" applyFill="1" applyBorder="1"/>
    <xf numFmtId="0" fontId="5" fillId="3" borderId="5" xfId="5" applyFont="1" applyFill="1" applyBorder="1"/>
    <xf numFmtId="0" fontId="5" fillId="3" borderId="5" xfId="7" applyFont="1" applyFill="1" applyBorder="1"/>
    <xf numFmtId="0" fontId="5" fillId="3" borderId="11" xfId="8" applyFont="1" applyFill="1" applyBorder="1"/>
    <xf numFmtId="0" fontId="5" fillId="3" borderId="5" xfId="9" applyFont="1" applyFill="1" applyBorder="1"/>
    <xf numFmtId="164" fontId="5" fillId="3" borderId="0" xfId="10" applyNumberFormat="1" applyFont="1" applyFill="1" applyBorder="1"/>
    <xf numFmtId="164" fontId="5" fillId="3" borderId="5" xfId="11" applyNumberFormat="1" applyFont="1" applyFill="1" applyBorder="1"/>
    <xf numFmtId="164" fontId="5" fillId="3" borderId="0" xfId="12" applyNumberFormat="1" applyFont="1" applyFill="1" applyBorder="1"/>
    <xf numFmtId="0" fontId="5" fillId="3" borderId="5" xfId="14" applyFont="1" applyFill="1" applyBorder="1"/>
    <xf numFmtId="0" fontId="5" fillId="3" borderId="0" xfId="15" applyFont="1" applyFill="1" applyBorder="1"/>
    <xf numFmtId="164" fontId="5" fillId="3" borderId="5" xfId="16" applyNumberFormat="1" applyFont="1" applyFill="1" applyBorder="1"/>
    <xf numFmtId="0" fontId="5" fillId="3" borderId="9" xfId="17" applyFont="1" applyFill="1" applyBorder="1"/>
    <xf numFmtId="0" fontId="5" fillId="3" borderId="0" xfId="18" applyFont="1" applyFill="1" applyBorder="1"/>
    <xf numFmtId="0" fontId="5" fillId="3" borderId="0" xfId="19" applyFont="1" applyFill="1" applyBorder="1"/>
    <xf numFmtId="0" fontId="5" fillId="3" borderId="5" xfId="20" applyFont="1" applyFill="1" applyBorder="1"/>
    <xf numFmtId="0" fontId="5" fillId="3" borderId="0" xfId="21" applyFont="1" applyFill="1" applyBorder="1"/>
    <xf numFmtId="0" fontId="5" fillId="3" borderId="5" xfId="22" applyFont="1" applyFill="1" applyBorder="1"/>
    <xf numFmtId="0" fontId="5" fillId="3" borderId="0" xfId="23" applyFont="1" applyFill="1" applyBorder="1"/>
    <xf numFmtId="0" fontId="5" fillId="3" borderId="0" xfId="24" applyFont="1" applyFill="1" applyBorder="1"/>
    <xf numFmtId="164" fontId="5" fillId="3" borderId="5" xfId="25" applyNumberFormat="1" applyFont="1" applyFill="1" applyBorder="1"/>
    <xf numFmtId="164" fontId="5" fillId="3" borderId="0" xfId="26" applyNumberFormat="1" applyFont="1" applyFill="1" applyBorder="1"/>
    <xf numFmtId="164" fontId="5" fillId="3" borderId="5" xfId="27" applyNumberFormat="1" applyFont="1" applyFill="1" applyBorder="1"/>
    <xf numFmtId="164" fontId="5" fillId="3" borderId="0" xfId="28" applyNumberFormat="1" applyFont="1" applyFill="1" applyBorder="1"/>
    <xf numFmtId="164" fontId="5" fillId="3" borderId="5" xfId="28" applyNumberFormat="1" applyFont="1" applyFill="1" applyBorder="1"/>
    <xf numFmtId="164" fontId="5" fillId="3" borderId="0" xfId="29" applyNumberFormat="1" applyFont="1" applyFill="1" applyBorder="1"/>
    <xf numFmtId="164" fontId="5" fillId="3" borderId="0" xfId="30" applyNumberFormat="1" applyFont="1" applyFill="1" applyBorder="1"/>
    <xf numFmtId="164" fontId="5" fillId="3" borderId="5" xfId="31" applyNumberFormat="1" applyFont="1" applyFill="1" applyBorder="1"/>
    <xf numFmtId="164" fontId="5" fillId="3" borderId="11" xfId="32" applyNumberFormat="1" applyFont="1" applyFill="1" applyBorder="1"/>
    <xf numFmtId="164" fontId="5" fillId="3" borderId="5" xfId="33" applyNumberFormat="1" applyFont="1" applyFill="1" applyBorder="1"/>
    <xf numFmtId="164" fontId="5" fillId="3" borderId="9" xfId="34" applyNumberFormat="1" applyFont="1" applyFill="1" applyBorder="1"/>
    <xf numFmtId="164" fontId="5" fillId="3" borderId="0" xfId="35" applyNumberFormat="1" applyFont="1" applyFill="1" applyBorder="1"/>
    <xf numFmtId="164" fontId="5" fillId="3" borderId="0" xfId="36" applyNumberFormat="1" applyFont="1" applyFill="1" applyBorder="1"/>
    <xf numFmtId="164" fontId="5" fillId="3" borderId="5" xfId="37" applyNumberFormat="1" applyFont="1" applyFill="1" applyBorder="1"/>
    <xf numFmtId="164" fontId="5" fillId="3" borderId="0" xfId="38" applyNumberFormat="1" applyFont="1" applyFill="1" applyBorder="1"/>
    <xf numFmtId="164" fontId="5" fillId="3" borderId="5" xfId="39" applyNumberFormat="1" applyFont="1" applyFill="1" applyBorder="1"/>
    <xf numFmtId="164" fontId="5" fillId="3" borderId="0" xfId="40" applyNumberFormat="1" applyFont="1" applyFill="1" applyBorder="1"/>
    <xf numFmtId="164" fontId="5" fillId="3" borderId="5" xfId="41" applyNumberFormat="1" applyFont="1" applyFill="1" applyBorder="1"/>
    <xf numFmtId="164" fontId="5" fillId="3" borderId="0" xfId="42" applyNumberFormat="1" applyFont="1" applyFill="1" applyBorder="1"/>
    <xf numFmtId="164" fontId="5" fillId="3" borderId="5" xfId="43" applyNumberFormat="1" applyFont="1" applyFill="1" applyBorder="1"/>
    <xf numFmtId="164" fontId="5" fillId="3" borderId="0" xfId="44" applyNumberFormat="1" applyFont="1" applyFill="1" applyBorder="1"/>
    <xf numFmtId="164" fontId="5" fillId="3" borderId="5" xfId="44" applyNumberFormat="1" applyFont="1" applyFill="1" applyBorder="1"/>
    <xf numFmtId="164" fontId="5" fillId="3" borderId="5" xfId="45" applyNumberFormat="1" applyFont="1" applyFill="1" applyBorder="1"/>
    <xf numFmtId="164" fontId="5" fillId="3" borderId="0" xfId="46" applyNumberFormat="1" applyFont="1" applyFill="1" applyBorder="1"/>
    <xf numFmtId="164" fontId="5" fillId="3" borderId="5" xfId="47" applyNumberFormat="1" applyFont="1" applyFill="1" applyBorder="1"/>
    <xf numFmtId="164" fontId="5" fillId="3" borderId="9" xfId="48" applyNumberFormat="1" applyFont="1" applyFill="1" applyBorder="1"/>
    <xf numFmtId="164" fontId="5" fillId="3" borderId="6" xfId="0" applyNumberFormat="1" applyFont="1" applyFill="1" applyBorder="1"/>
    <xf numFmtId="0" fontId="5" fillId="3" borderId="12" xfId="3" applyFont="1" applyFill="1" applyBorder="1"/>
    <xf numFmtId="0" fontId="5" fillId="3" borderId="8" xfId="3" applyFont="1" applyFill="1" applyBorder="1"/>
    <xf numFmtId="0" fontId="5" fillId="3" borderId="12" xfId="4" applyFont="1" applyFill="1" applyBorder="1"/>
    <xf numFmtId="0" fontId="5" fillId="3" borderId="12" xfId="5" applyFont="1" applyFill="1" applyBorder="1"/>
    <xf numFmtId="0" fontId="5" fillId="3" borderId="7" xfId="6" applyFont="1" applyFill="1" applyBorder="1"/>
    <xf numFmtId="0" fontId="5" fillId="3" borderId="12" xfId="7" applyFont="1" applyFill="1" applyBorder="1"/>
    <xf numFmtId="0" fontId="5" fillId="3" borderId="6" xfId="8" applyFont="1" applyFill="1" applyBorder="1"/>
    <xf numFmtId="0" fontId="5" fillId="3" borderId="12" xfId="9" applyFont="1" applyFill="1" applyBorder="1"/>
    <xf numFmtId="164" fontId="5" fillId="3" borderId="7" xfId="10" applyNumberFormat="1" applyFont="1" applyFill="1" applyBorder="1"/>
    <xf numFmtId="164" fontId="5" fillId="3" borderId="12" xfId="11" applyNumberFormat="1" applyFont="1" applyFill="1" applyBorder="1"/>
    <xf numFmtId="164" fontId="5" fillId="3" borderId="7" xfId="12" applyNumberFormat="1" applyFont="1" applyFill="1" applyBorder="1"/>
    <xf numFmtId="0" fontId="5" fillId="3" borderId="12" xfId="13" applyFont="1" applyFill="1" applyBorder="1"/>
    <xf numFmtId="0" fontId="5" fillId="3" borderId="12" xfId="14" applyFont="1" applyFill="1" applyBorder="1"/>
    <xf numFmtId="0" fontId="5" fillId="3" borderId="7" xfId="15" applyFont="1" applyFill="1" applyBorder="1"/>
    <xf numFmtId="164" fontId="5" fillId="3" borderId="12" xfId="16" applyNumberFormat="1" applyFont="1" applyFill="1" applyBorder="1"/>
    <xf numFmtId="0" fontId="5" fillId="3" borderId="8" xfId="17" applyFont="1" applyFill="1" applyBorder="1"/>
    <xf numFmtId="0" fontId="5" fillId="3" borderId="7" xfId="18" applyFont="1" applyFill="1" applyBorder="1"/>
    <xf numFmtId="164" fontId="1" fillId="3" borderId="12" xfId="2" applyNumberFormat="1" applyFont="1" applyFill="1" applyBorder="1"/>
    <xf numFmtId="0" fontId="5" fillId="3" borderId="7" xfId="19" applyFont="1" applyFill="1" applyBorder="1"/>
    <xf numFmtId="0" fontId="5" fillId="3" borderId="12" xfId="20" applyFont="1" applyFill="1" applyBorder="1"/>
    <xf numFmtId="0" fontId="5" fillId="3" borderId="7" xfId="21" applyFont="1" applyFill="1" applyBorder="1"/>
    <xf numFmtId="0" fontId="5" fillId="3" borderId="12" xfId="22" applyFont="1" applyFill="1" applyBorder="1"/>
    <xf numFmtId="0" fontId="5" fillId="3" borderId="7" xfId="23" applyFont="1" applyFill="1" applyBorder="1"/>
    <xf numFmtId="0" fontId="5" fillId="3" borderId="7" xfId="24" applyFont="1" applyFill="1" applyBorder="1"/>
    <xf numFmtId="164" fontId="5" fillId="3" borderId="12" xfId="25" applyNumberFormat="1" applyFont="1" applyFill="1" applyBorder="1"/>
    <xf numFmtId="164" fontId="5" fillId="3" borderId="7" xfId="26" applyNumberFormat="1" applyFont="1" applyFill="1" applyBorder="1"/>
    <xf numFmtId="164" fontId="5" fillId="3" borderId="12" xfId="27" applyNumberFormat="1" applyFont="1" applyFill="1" applyBorder="1"/>
    <xf numFmtId="164" fontId="5" fillId="3" borderId="7" xfId="28" applyNumberFormat="1" applyFont="1" applyFill="1" applyBorder="1"/>
    <xf numFmtId="164" fontId="5" fillId="3" borderId="12" xfId="28" applyNumberFormat="1" applyFont="1" applyFill="1" applyBorder="1"/>
    <xf numFmtId="164" fontId="5" fillId="3" borderId="7" xfId="29" applyNumberFormat="1" applyFont="1" applyFill="1" applyBorder="1"/>
    <xf numFmtId="164" fontId="5" fillId="3" borderId="7" xfId="30" applyNumberFormat="1" applyFont="1" applyFill="1" applyBorder="1"/>
    <xf numFmtId="164" fontId="5" fillId="3" borderId="12" xfId="31" applyNumberFormat="1" applyFont="1" applyFill="1" applyBorder="1"/>
    <xf numFmtId="164" fontId="5" fillId="3" borderId="6" xfId="32" applyNumberFormat="1" applyFont="1" applyFill="1" applyBorder="1"/>
    <xf numFmtId="164" fontId="5" fillId="3" borderId="12" xfId="33" applyNumberFormat="1" applyFont="1" applyFill="1" applyBorder="1"/>
    <xf numFmtId="164" fontId="5" fillId="3" borderId="8" xfId="34" applyNumberFormat="1" applyFont="1" applyFill="1" applyBorder="1"/>
    <xf numFmtId="164" fontId="5" fillId="3" borderId="7" xfId="35" applyNumberFormat="1" applyFont="1" applyFill="1" applyBorder="1"/>
    <xf numFmtId="164" fontId="5" fillId="3" borderId="7" xfId="36" applyNumberFormat="1" applyFont="1" applyFill="1" applyBorder="1"/>
    <xf numFmtId="164" fontId="5" fillId="3" borderId="12" xfId="37" applyNumberFormat="1" applyFont="1" applyFill="1" applyBorder="1"/>
    <xf numFmtId="164" fontId="5" fillId="3" borderId="7" xfId="38" applyNumberFormat="1" applyFont="1" applyFill="1" applyBorder="1"/>
    <xf numFmtId="164" fontId="5" fillId="3" borderId="12" xfId="39" applyNumberFormat="1" applyFont="1" applyFill="1" applyBorder="1"/>
    <xf numFmtId="164" fontId="5" fillId="3" borderId="7" xfId="40" applyNumberFormat="1" applyFont="1" applyFill="1" applyBorder="1"/>
    <xf numFmtId="164" fontId="5" fillId="3" borderId="12" xfId="41" applyNumberFormat="1" applyFont="1" applyFill="1" applyBorder="1"/>
    <xf numFmtId="164" fontId="5" fillId="3" borderId="7" xfId="42" applyNumberFormat="1" applyFont="1" applyFill="1" applyBorder="1"/>
    <xf numFmtId="164" fontId="5" fillId="3" borderId="12" xfId="43" applyNumberFormat="1" applyFont="1" applyFill="1" applyBorder="1"/>
    <xf numFmtId="164" fontId="5" fillId="3" borderId="7" xfId="44" applyNumberFormat="1" applyFont="1" applyFill="1" applyBorder="1"/>
    <xf numFmtId="164" fontId="5" fillId="3" borderId="12" xfId="44" applyNumberFormat="1" applyFont="1" applyFill="1" applyBorder="1"/>
    <xf numFmtId="164" fontId="5" fillId="3" borderId="12" xfId="45" applyNumberFormat="1" applyFont="1" applyFill="1" applyBorder="1"/>
    <xf numFmtId="164" fontId="5" fillId="3" borderId="7" xfId="46" applyNumberFormat="1" applyFont="1" applyFill="1" applyBorder="1"/>
    <xf numFmtId="164" fontId="5" fillId="3" borderId="12" xfId="47" applyNumberFormat="1" applyFont="1" applyFill="1" applyBorder="1"/>
    <xf numFmtId="164" fontId="5" fillId="3" borderId="8" xfId="48" applyNumberFormat="1" applyFont="1" applyFill="1" applyBorder="1"/>
    <xf numFmtId="2" fontId="5" fillId="2" borderId="0" xfId="0" applyNumberFormat="1" applyFont="1" applyFill="1"/>
    <xf numFmtId="165" fontId="1" fillId="2" borderId="0" xfId="1" applyFont="1" applyFill="1"/>
    <xf numFmtId="14" fontId="5" fillId="2" borderId="0" xfId="0" applyNumberFormat="1" applyFont="1" applyFill="1"/>
    <xf numFmtId="164" fontId="5" fillId="2" borderId="0" xfId="0" applyNumberFormat="1" applyFont="1" applyFill="1"/>
    <xf numFmtId="0" fontId="5" fillId="2" borderId="0" xfId="0" applyFont="1" applyFill="1" applyBorder="1"/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/>
    <xf numFmtId="2" fontId="3" fillId="2" borderId="0" xfId="0" applyNumberFormat="1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/>
    <xf numFmtId="2" fontId="6" fillId="2" borderId="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14" fontId="5" fillId="2" borderId="5" xfId="0" applyNumberFormat="1" applyFont="1" applyFill="1" applyBorder="1" applyAlignment="1">
      <alignment horizontal="right"/>
    </xf>
    <xf numFmtId="164" fontId="5" fillId="2" borderId="3" xfId="0" applyNumberFormat="1" applyFont="1" applyFill="1" applyBorder="1"/>
    <xf numFmtId="164" fontId="5" fillId="2" borderId="10" xfId="0" applyNumberFormat="1" applyFont="1" applyFill="1" applyBorder="1"/>
    <xf numFmtId="164" fontId="5" fillId="2" borderId="5" xfId="0" applyNumberFormat="1" applyFont="1" applyFill="1" applyBorder="1"/>
    <xf numFmtId="164" fontId="5" fillId="2" borderId="2" xfId="0" applyNumberFormat="1" applyFont="1" applyFill="1" applyBorder="1"/>
    <xf numFmtId="164" fontId="5" fillId="2" borderId="4" xfId="0" applyNumberFormat="1" applyFont="1" applyFill="1" applyBorder="1"/>
    <xf numFmtId="164" fontId="5" fillId="2" borderId="11" xfId="0" applyNumberFormat="1" applyFont="1" applyFill="1" applyBorder="1"/>
    <xf numFmtId="164" fontId="5" fillId="2" borderId="9" xfId="0" applyNumberFormat="1" applyFont="1" applyFill="1" applyBorder="1"/>
    <xf numFmtId="164" fontId="5" fillId="2" borderId="6" xfId="0" applyNumberFormat="1" applyFont="1" applyFill="1" applyBorder="1"/>
    <xf numFmtId="164" fontId="5" fillId="2" borderId="12" xfId="0" applyNumberFormat="1" applyFont="1" applyFill="1" applyBorder="1"/>
    <xf numFmtId="164" fontId="5" fillId="2" borderId="7" xfId="0" applyNumberFormat="1" applyFont="1" applyFill="1" applyBorder="1"/>
    <xf numFmtId="164" fontId="5" fillId="2" borderId="8" xfId="0" applyNumberFormat="1" applyFont="1" applyFill="1" applyBorder="1"/>
    <xf numFmtId="14" fontId="3" fillId="2" borderId="13" xfId="0" applyNumberFormat="1" applyFont="1" applyFill="1" applyBorder="1" applyAlignment="1">
      <alignment horizontal="center" wrapText="1"/>
    </xf>
    <xf numFmtId="14" fontId="3" fillId="2" borderId="14" xfId="0" applyNumberFormat="1" applyFont="1" applyFill="1" applyBorder="1" applyAlignment="1">
      <alignment horizontal="center" wrapText="1"/>
    </xf>
    <xf numFmtId="14" fontId="3" fillId="2" borderId="15" xfId="0" applyNumberFormat="1" applyFont="1" applyFill="1" applyBorder="1" applyAlignment="1">
      <alignment horizontal="center" wrapText="1"/>
    </xf>
    <xf numFmtId="14" fontId="3" fillId="2" borderId="0" xfId="0" applyNumberFormat="1" applyFont="1" applyFill="1" applyBorder="1" applyAlignment="1">
      <alignment wrapText="1"/>
    </xf>
    <xf numFmtId="14" fontId="3" fillId="2" borderId="0" xfId="0" applyNumberFormat="1" applyFont="1" applyFill="1" applyBorder="1" applyAlignment="1">
      <alignment horizontal="center" wrapText="1"/>
    </xf>
    <xf numFmtId="14" fontId="5" fillId="2" borderId="0" xfId="0" applyNumberFormat="1" applyFont="1" applyFill="1" applyAlignment="1">
      <alignment horizontal="right" wrapText="1"/>
    </xf>
    <xf numFmtId="164" fontId="5" fillId="2" borderId="13" xfId="0" applyNumberFormat="1" applyFont="1" applyFill="1" applyBorder="1"/>
    <xf numFmtId="164" fontId="5" fillId="2" borderId="14" xfId="0" applyNumberFormat="1" applyFont="1" applyFill="1" applyBorder="1"/>
    <xf numFmtId="2" fontId="5" fillId="2" borderId="14" xfId="0" applyNumberFormat="1" applyFont="1" applyFill="1" applyBorder="1"/>
    <xf numFmtId="164" fontId="5" fillId="2" borderId="15" xfId="0" applyNumberFormat="1" applyFont="1" applyFill="1" applyBorder="1"/>
    <xf numFmtId="14" fontId="5" fillId="2" borderId="0" xfId="0" applyNumberFormat="1" applyFont="1" applyFill="1" applyAlignment="1">
      <alignment wrapText="1"/>
    </xf>
    <xf numFmtId="164" fontId="3" fillId="2" borderId="13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5" fillId="2" borderId="3" xfId="0" applyFont="1" applyFill="1" applyBorder="1"/>
    <xf numFmtId="2" fontId="3" fillId="4" borderId="3" xfId="0" applyNumberFormat="1" applyFont="1" applyFill="1" applyBorder="1"/>
    <xf numFmtId="164" fontId="3" fillId="2" borderId="3" xfId="0" applyNumberFormat="1" applyFont="1" applyFill="1" applyBorder="1"/>
    <xf numFmtId="164" fontId="3" fillId="2" borderId="4" xfId="0" applyNumberFormat="1" applyFont="1" applyFill="1" applyBorder="1"/>
    <xf numFmtId="164" fontId="3" fillId="2" borderId="0" xfId="0" applyNumberFormat="1" applyFont="1" applyFill="1" applyBorder="1"/>
    <xf numFmtId="2" fontId="3" fillId="4" borderId="0" xfId="0" applyNumberFormat="1" applyFont="1" applyFill="1" applyBorder="1"/>
    <xf numFmtId="164" fontId="3" fillId="2" borderId="9" xfId="0" applyNumberFormat="1" applyFont="1" applyFill="1" applyBorder="1"/>
    <xf numFmtId="2" fontId="5" fillId="2" borderId="6" xfId="0" applyNumberFormat="1" applyFont="1" applyFill="1" applyBorder="1"/>
    <xf numFmtId="0" fontId="5" fillId="2" borderId="7" xfId="0" applyFont="1" applyFill="1" applyBorder="1"/>
    <xf numFmtId="2" fontId="3" fillId="4" borderId="7" xfId="0" applyNumberFormat="1" applyFont="1" applyFill="1" applyBorder="1"/>
    <xf numFmtId="164" fontId="3" fillId="2" borderId="15" xfId="0" applyNumberFormat="1" applyFont="1" applyFill="1" applyBorder="1" applyAlignment="1">
      <alignment horizontal="center"/>
    </xf>
    <xf numFmtId="164" fontId="5" fillId="4" borderId="11" xfId="0" applyNumberFormat="1" applyFont="1" applyFill="1" applyBorder="1"/>
    <xf numFmtId="164" fontId="5" fillId="4" borderId="5" xfId="0" applyNumberFormat="1" applyFont="1" applyFill="1" applyBorder="1"/>
    <xf numFmtId="164" fontId="5" fillId="4" borderId="2" xfId="0" applyNumberFormat="1" applyFont="1" applyFill="1" applyBorder="1"/>
    <xf numFmtId="164" fontId="5" fillId="4" borderId="10" xfId="0" applyNumberFormat="1" applyFont="1" applyFill="1" applyBorder="1"/>
    <xf numFmtId="164" fontId="5" fillId="4" borderId="9" xfId="0" applyNumberFormat="1" applyFont="1" applyFill="1" applyBorder="1"/>
    <xf numFmtId="164" fontId="5" fillId="4" borderId="0" xfId="0" applyNumberFormat="1" applyFont="1" applyFill="1" applyBorder="1"/>
    <xf numFmtId="164" fontId="5" fillId="4" borderId="6" xfId="0" applyNumberFormat="1" applyFont="1" applyFill="1" applyBorder="1"/>
    <xf numFmtId="164" fontId="5" fillId="4" borderId="12" xfId="0" applyNumberFormat="1" applyFont="1" applyFill="1" applyBorder="1"/>
    <xf numFmtId="164" fontId="5" fillId="4" borderId="8" xfId="0" applyNumberFormat="1" applyFont="1" applyFill="1" applyBorder="1"/>
    <xf numFmtId="164" fontId="5" fillId="4" borderId="7" xfId="0" applyNumberFormat="1" applyFont="1" applyFill="1" applyBorder="1"/>
    <xf numFmtId="0" fontId="2" fillId="2" borderId="0" xfId="0" applyFont="1" applyFill="1"/>
    <xf numFmtId="0" fontId="5" fillId="2" borderId="0" xfId="0" applyFont="1" applyFill="1" applyAlignment="1">
      <alignment horizontal="right"/>
    </xf>
    <xf numFmtId="0" fontId="5" fillId="2" borderId="13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4" fontId="5" fillId="2" borderId="14" xfId="0" applyNumberFormat="1" applyFont="1" applyFill="1" applyBorder="1" applyAlignment="1">
      <alignment horizontal="right"/>
    </xf>
    <xf numFmtId="164" fontId="5" fillId="2" borderId="15" xfId="0" applyNumberFormat="1" applyFont="1" applyFill="1" applyBorder="1" applyAlignment="1">
      <alignment horizontal="right"/>
    </xf>
    <xf numFmtId="0" fontId="5" fillId="2" borderId="14" xfId="0" applyFont="1" applyFill="1" applyBorder="1"/>
    <xf numFmtId="0" fontId="5" fillId="2" borderId="15" xfId="0" applyFont="1" applyFill="1" applyBorder="1"/>
    <xf numFmtId="0" fontId="3" fillId="2" borderId="0" xfId="0" applyFont="1" applyFill="1" applyAlignment="1">
      <alignment horizontal="right"/>
    </xf>
    <xf numFmtId="164" fontId="3" fillId="4" borderId="11" xfId="0" applyNumberFormat="1" applyFont="1" applyFill="1" applyBorder="1"/>
    <xf numFmtId="0" fontId="3" fillId="2" borderId="0" xfId="0" applyFont="1" applyFill="1" applyBorder="1"/>
    <xf numFmtId="0" fontId="3" fillId="2" borderId="9" xfId="0" applyFont="1" applyFill="1" applyBorder="1"/>
    <xf numFmtId="164" fontId="3" fillId="4" borderId="0" xfId="0" applyNumberFormat="1" applyFont="1" applyFill="1" applyBorder="1"/>
    <xf numFmtId="0" fontId="3" fillId="4" borderId="5" xfId="0" applyFont="1" applyFill="1" applyBorder="1"/>
    <xf numFmtId="0" fontId="3" fillId="4" borderId="0" xfId="0" applyFont="1" applyFill="1" applyBorder="1"/>
    <xf numFmtId="164" fontId="8" fillId="4" borderId="11" xfId="0" applyNumberFormat="1" applyFont="1" applyFill="1" applyBorder="1"/>
    <xf numFmtId="0" fontId="9" fillId="2" borderId="0" xfId="0" applyFont="1" applyFill="1" applyBorder="1"/>
    <xf numFmtId="0" fontId="3" fillId="4" borderId="11" xfId="0" applyNumberFormat="1" applyFont="1" applyFill="1" applyBorder="1"/>
    <xf numFmtId="0" fontId="3" fillId="2" borderId="0" xfId="0" applyFont="1" applyFill="1"/>
    <xf numFmtId="164" fontId="3" fillId="4" borderId="6" xfId="0" applyNumberFormat="1" applyFont="1" applyFill="1" applyBorder="1"/>
    <xf numFmtId="164" fontId="3" fillId="2" borderId="7" xfId="0" applyNumberFormat="1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164" fontId="3" fillId="4" borderId="7" xfId="0" applyNumberFormat="1" applyFont="1" applyFill="1" applyBorder="1"/>
    <xf numFmtId="0" fontId="3" fillId="4" borderId="12" xfId="0" applyFont="1" applyFill="1" applyBorder="1"/>
    <xf numFmtId="0" fontId="3" fillId="4" borderId="7" xfId="0" applyFont="1" applyFill="1" applyBorder="1"/>
    <xf numFmtId="0" fontId="3" fillId="4" borderId="6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5" fillId="0" borderId="0" xfId="0" applyFont="1" applyFill="1"/>
    <xf numFmtId="0" fontId="11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/>
    <xf numFmtId="2" fontId="1" fillId="2" borderId="0" xfId="0" applyNumberFormat="1" applyFont="1" applyFill="1" applyBorder="1"/>
    <xf numFmtId="0" fontId="1" fillId="2" borderId="0" xfId="0" applyFont="1" applyFill="1"/>
    <xf numFmtId="0" fontId="0" fillId="2" borderId="0" xfId="0" applyFill="1" applyBorder="1"/>
    <xf numFmtId="0" fontId="1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/>
    </xf>
    <xf numFmtId="166" fontId="6" fillId="2" borderId="0" xfId="0" applyNumberFormat="1" applyFont="1" applyFill="1" applyBorder="1" applyAlignment="1">
      <alignment horizontal="left"/>
    </xf>
    <xf numFmtId="14" fontId="1" fillId="2" borderId="0" xfId="0" applyNumberFormat="1" applyFont="1" applyFill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66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/>
    <xf numFmtId="14" fontId="1" fillId="2" borderId="0" xfId="0" applyNumberFormat="1" applyFont="1" applyFill="1" applyBorder="1"/>
    <xf numFmtId="10" fontId="1" fillId="2" borderId="0" xfId="0" applyNumberFormat="1" applyFont="1" applyFill="1" applyBorder="1"/>
    <xf numFmtId="0" fontId="33" fillId="2" borderId="0" xfId="0" applyFont="1" applyFill="1"/>
    <xf numFmtId="0" fontId="34" fillId="2" borderId="0" xfId="0" applyFont="1" applyFill="1"/>
  </cellXfs>
  <cellStyles count="222">
    <cellStyle name="_x000a_bidires=100_x000d_" xfId="50"/>
    <cellStyle name="_x000a_bidires=100_x000d_ 2" xfId="51"/>
    <cellStyle name="_x000a_bidires=100_x000d_ 2 2" xfId="52"/>
    <cellStyle name="_x000a_bidires=100_x000d_ 2 3" xfId="53"/>
    <cellStyle name="_x000a_bidires=100_x000d_ 2 4" xfId="54"/>
    <cellStyle name="_x000a_bidires=100_x000d_ 3" xfId="55"/>
    <cellStyle name="_x000a_bidires=100_x000d_ 4" xfId="56"/>
    <cellStyle name="_x000a_bidires=100_x000d_ 5" xfId="57"/>
    <cellStyle name="20% - Accent1 2" xfId="58"/>
    <cellStyle name="20% - Accent2 2" xfId="59"/>
    <cellStyle name="20% - Accent3 2" xfId="60"/>
    <cellStyle name="20% - Accent4 2" xfId="61"/>
    <cellStyle name="20% - Accent5 2" xfId="62"/>
    <cellStyle name="20% - Accent6 2" xfId="63"/>
    <cellStyle name="40% - Accent1 2" xfId="64"/>
    <cellStyle name="40% - Accent2 2" xfId="65"/>
    <cellStyle name="40% - Accent3 2" xfId="66"/>
    <cellStyle name="40% - Accent4 2" xfId="67"/>
    <cellStyle name="40% - Accent5 2" xfId="68"/>
    <cellStyle name="40% - Accent6 2" xfId="69"/>
    <cellStyle name="60% - Accent1 2" xfId="70"/>
    <cellStyle name="60% - Accent2 2" xfId="71"/>
    <cellStyle name="60% - Accent3 2" xfId="72"/>
    <cellStyle name="60% - Accent4 2" xfId="73"/>
    <cellStyle name="60% - Accent5 2" xfId="74"/>
    <cellStyle name="60% - Accent6 2" xfId="75"/>
    <cellStyle name="Accent1 2" xfId="76"/>
    <cellStyle name="Accent2 2" xfId="77"/>
    <cellStyle name="Accent3 2" xfId="78"/>
    <cellStyle name="Accent4 2" xfId="79"/>
    <cellStyle name="Accent5 2" xfId="80"/>
    <cellStyle name="Accent6 2" xfId="81"/>
    <cellStyle name="Bad 2" xfId="82"/>
    <cellStyle name="Calculation 2" xfId="83"/>
    <cellStyle name="Check Cell 2" xfId="84"/>
    <cellStyle name="Comma" xfId="1" builtinId="3"/>
    <cellStyle name="Comma  - Style1" xfId="85"/>
    <cellStyle name="Comma 2" xfId="86"/>
    <cellStyle name="Comma 2 2" xfId="87"/>
    <cellStyle name="Comma 3" xfId="88"/>
    <cellStyle name="Comma 4" xfId="89"/>
    <cellStyle name="Curren - Style2" xfId="90"/>
    <cellStyle name="Explanatory Text 2" xfId="91"/>
    <cellStyle name="Good 2" xfId="92"/>
    <cellStyle name="Heading 1 2" xfId="93"/>
    <cellStyle name="Heading 2 2" xfId="94"/>
    <cellStyle name="Heading 3 2" xfId="95"/>
    <cellStyle name="Heading 4 2" xfId="96"/>
    <cellStyle name="Input 2" xfId="97"/>
    <cellStyle name="Linked Cell 2" xfId="98"/>
    <cellStyle name="Neutral 2" xfId="99"/>
    <cellStyle name="Normal" xfId="0" builtinId="0"/>
    <cellStyle name="Normal - Style3" xfId="100"/>
    <cellStyle name="Normal 10" xfId="101"/>
    <cellStyle name="Normal 100" xfId="26"/>
    <cellStyle name="Normal 101" xfId="27"/>
    <cellStyle name="Normal 102" xfId="28"/>
    <cellStyle name="Normal 103" xfId="29"/>
    <cellStyle name="Normal 104" xfId="30"/>
    <cellStyle name="Normal 105" xfId="31"/>
    <cellStyle name="Normal 106" xfId="32"/>
    <cellStyle name="Normal 107" xfId="33"/>
    <cellStyle name="Normal 108" xfId="34"/>
    <cellStyle name="Normal 109" xfId="35"/>
    <cellStyle name="Normal 11" xfId="102"/>
    <cellStyle name="Normal 110" xfId="36"/>
    <cellStyle name="Normal 111" xfId="37"/>
    <cellStyle name="Normal 112" xfId="38"/>
    <cellStyle name="Normal 113" xfId="39"/>
    <cellStyle name="Normal 114" xfId="40"/>
    <cellStyle name="Normal 115" xfId="41"/>
    <cellStyle name="Normal 116" xfId="42"/>
    <cellStyle name="Normal 117" xfId="43"/>
    <cellStyle name="Normal 118" xfId="44"/>
    <cellStyle name="Normal 119" xfId="45"/>
    <cellStyle name="Normal 12" xfId="103"/>
    <cellStyle name="Normal 120" xfId="46"/>
    <cellStyle name="Normal 121" xfId="47"/>
    <cellStyle name="Normal 122" xfId="48"/>
    <cellStyle name="Normal 123" xfId="104"/>
    <cellStyle name="Normal 124" xfId="105"/>
    <cellStyle name="Normal 125" xfId="106"/>
    <cellStyle name="Normal 126" xfId="107"/>
    <cellStyle name="Normal 127" xfId="108"/>
    <cellStyle name="Normal 128" xfId="2"/>
    <cellStyle name="Normal 129" xfId="109"/>
    <cellStyle name="Normal 13" xfId="110"/>
    <cellStyle name="Normal 130" xfId="111"/>
    <cellStyle name="Normal 131" xfId="112"/>
    <cellStyle name="Normal 132" xfId="113"/>
    <cellStyle name="Normal 133" xfId="114"/>
    <cellStyle name="Normal 134" xfId="115"/>
    <cellStyle name="Normal 135" xfId="116"/>
    <cellStyle name="Normal 136" xfId="117"/>
    <cellStyle name="Normal 137" xfId="118"/>
    <cellStyle name="Normal 138" xfId="119"/>
    <cellStyle name="Normal 139" xfId="120"/>
    <cellStyle name="Normal 14" xfId="121"/>
    <cellStyle name="Normal 140" xfId="122"/>
    <cellStyle name="Normal 15" xfId="123"/>
    <cellStyle name="Normal 16" xfId="124"/>
    <cellStyle name="Normal 17" xfId="125"/>
    <cellStyle name="Normal 18" xfId="126"/>
    <cellStyle name="Normal 19" xfId="127"/>
    <cellStyle name="Normal 2" xfId="128"/>
    <cellStyle name="Normal 2 2" xfId="129"/>
    <cellStyle name="Normal 2 3" xfId="130"/>
    <cellStyle name="Normal 20" xfId="131"/>
    <cellStyle name="Normal 21" xfId="132"/>
    <cellStyle name="Normal 22" xfId="133"/>
    <cellStyle name="Normal 23" xfId="134"/>
    <cellStyle name="Normal 24" xfId="135"/>
    <cellStyle name="Normal 25" xfId="136"/>
    <cellStyle name="Normal 26" xfId="137"/>
    <cellStyle name="Normal 27" xfId="138"/>
    <cellStyle name="Normal 28" xfId="139"/>
    <cellStyle name="Normal 29" xfId="140"/>
    <cellStyle name="Normal 3" xfId="141"/>
    <cellStyle name="Normal 30" xfId="142"/>
    <cellStyle name="Normal 31" xfId="143"/>
    <cellStyle name="Normal 32" xfId="144"/>
    <cellStyle name="Normal 33" xfId="145"/>
    <cellStyle name="Normal 34" xfId="146"/>
    <cellStyle name="Normal 35" xfId="147"/>
    <cellStyle name="Normal 36" xfId="148"/>
    <cellStyle name="Normal 37" xfId="149"/>
    <cellStyle name="Normal 38" xfId="150"/>
    <cellStyle name="Normal 39" xfId="151"/>
    <cellStyle name="Normal 4" xfId="152"/>
    <cellStyle name="Normal 40" xfId="153"/>
    <cellStyle name="Normal 41" xfId="154"/>
    <cellStyle name="Normal 42" xfId="155"/>
    <cellStyle name="Normal 43" xfId="156"/>
    <cellStyle name="Normal 44" xfId="157"/>
    <cellStyle name="Normal 45" xfId="158"/>
    <cellStyle name="Normal 46" xfId="159"/>
    <cellStyle name="Normal 47" xfId="160"/>
    <cellStyle name="Normal 48" xfId="161"/>
    <cellStyle name="Normal 49" xfId="162"/>
    <cellStyle name="Normal 5" xfId="163"/>
    <cellStyle name="Normal 50" xfId="164"/>
    <cellStyle name="Normal 51" xfId="165"/>
    <cellStyle name="Normal 52" xfId="166"/>
    <cellStyle name="Normal 53" xfId="167"/>
    <cellStyle name="Normal 54" xfId="168"/>
    <cellStyle name="Normal 55" xfId="169"/>
    <cellStyle name="Normal 56" xfId="170"/>
    <cellStyle name="Normal 57" xfId="171"/>
    <cellStyle name="Normal 58" xfId="172"/>
    <cellStyle name="Normal 59" xfId="173"/>
    <cellStyle name="Normal 6" xfId="174"/>
    <cellStyle name="Normal 60" xfId="175"/>
    <cellStyle name="Normal 61" xfId="176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183"/>
    <cellStyle name="Normal 69" xfId="184"/>
    <cellStyle name="Normal 7" xfId="185"/>
    <cellStyle name="Normal 70" xfId="186"/>
    <cellStyle name="Normal 71" xfId="187"/>
    <cellStyle name="Normal 72" xfId="188"/>
    <cellStyle name="Normal 73" xfId="189"/>
    <cellStyle name="Normal 74" xfId="3"/>
    <cellStyle name="Normal 75" xfId="4"/>
    <cellStyle name="Normal 76" xfId="5"/>
    <cellStyle name="Normal 77" xfId="6"/>
    <cellStyle name="Normal 78" xfId="7"/>
    <cellStyle name="Normal 79" xfId="190"/>
    <cellStyle name="Normal 8" xfId="191"/>
    <cellStyle name="Normal 80" xfId="192"/>
    <cellStyle name="Normal 81" xfId="8"/>
    <cellStyle name="Normal 82" xfId="9"/>
    <cellStyle name="Normal 83" xfId="10"/>
    <cellStyle name="Normal 84" xfId="193"/>
    <cellStyle name="Normal 85" xfId="11"/>
    <cellStyle name="Normal 86" xfId="12"/>
    <cellStyle name="Normal 87" xfId="13"/>
    <cellStyle name="Normal 88" xfId="14"/>
    <cellStyle name="Normal 89" xfId="15"/>
    <cellStyle name="Normal 9" xfId="194"/>
    <cellStyle name="Normal 90" xfId="16"/>
    <cellStyle name="Normal 91" xfId="17"/>
    <cellStyle name="Normal 92" xfId="18"/>
    <cellStyle name="Normal 93" xfId="19"/>
    <cellStyle name="Normal 94" xfId="20"/>
    <cellStyle name="Normal 95" xfId="21"/>
    <cellStyle name="Normal 96" xfId="22"/>
    <cellStyle name="Normal 97" xfId="23"/>
    <cellStyle name="Normal 98" xfId="24"/>
    <cellStyle name="Normal 99" xfId="25"/>
    <cellStyle name="Note 2" xfId="195"/>
    <cellStyle name="Note 2 2" xfId="196"/>
    <cellStyle name="Note 2 3" xfId="197"/>
    <cellStyle name="Note 2 4" xfId="198"/>
    <cellStyle name="Note 3" xfId="199"/>
    <cellStyle name="Note 4" xfId="200"/>
    <cellStyle name="Note 5" xfId="201"/>
    <cellStyle name="Output 2" xfId="202"/>
    <cellStyle name="Percent 2" xfId="203"/>
    <cellStyle name="Percent 2 2" xfId="204"/>
    <cellStyle name="Percent 2 2 2" xfId="205"/>
    <cellStyle name="Percent 2 3" xfId="206"/>
    <cellStyle name="Percent 2 4" xfId="207"/>
    <cellStyle name="Percent 3" xfId="49"/>
    <cellStyle name="Percent 3 2" xfId="208"/>
    <cellStyle name="Percent 4" xfId="209"/>
    <cellStyle name="Percent 4 2" xfId="210"/>
    <cellStyle name="Style 1" xfId="211"/>
    <cellStyle name="Style 1 2" xfId="212"/>
    <cellStyle name="Style 1 2 2" xfId="213"/>
    <cellStyle name="Style 1 2 3" xfId="214"/>
    <cellStyle name="Style 1 2 4" xfId="215"/>
    <cellStyle name="Style 1 3" xfId="216"/>
    <cellStyle name="Style 1 4" xfId="217"/>
    <cellStyle name="Style 1 5" xfId="218"/>
    <cellStyle name="Title 2" xfId="219"/>
    <cellStyle name="Total 2" xfId="220"/>
    <cellStyle name="Warning Text 2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352425</xdr:colOff>
      <xdr:row>4</xdr:row>
      <xdr:rowOff>85090</xdr:rowOff>
    </xdr:to>
    <xdr:pic>
      <xdr:nvPicPr>
        <xdr:cNvPr id="2" name="Picture 1" descr="C:\Users\dianap\AppData\Local\Microsoft\Windows\Temporary Internet Files\Content.Outlook\J10GMA6S\ComComNZ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0"/>
          <a:ext cx="2181225" cy="656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8:B14"/>
  <sheetViews>
    <sheetView tabSelected="1" workbookViewId="0"/>
  </sheetViews>
  <sheetFormatPr defaultRowHeight="15" x14ac:dyDescent="0.25"/>
  <cols>
    <col min="1" max="1" width="1.85546875" style="2" customWidth="1"/>
    <col min="2" max="16384" width="9.140625" style="2"/>
  </cols>
  <sheetData>
    <row r="8" spans="2:2" ht="18.75" x14ac:dyDescent="0.3">
      <c r="B8" s="306"/>
    </row>
    <row r="10" spans="2:2" ht="23.25" x14ac:dyDescent="0.35">
      <c r="B10" s="307" t="s">
        <v>37</v>
      </c>
    </row>
    <row r="14" spans="2:2" x14ac:dyDescent="0.25">
      <c r="B14" s="2" t="s">
        <v>36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BL148"/>
  <sheetViews>
    <sheetView zoomScale="70" zoomScaleNormal="70" workbookViewId="0">
      <selection activeCell="F8" sqref="F8"/>
    </sheetView>
  </sheetViews>
  <sheetFormatPr defaultRowHeight="15" x14ac:dyDescent="0.25"/>
  <cols>
    <col min="1" max="1" width="16.42578125" style="2" customWidth="1"/>
    <col min="2" max="2" width="10.7109375" style="2" customWidth="1"/>
    <col min="3" max="3" width="11" style="2" customWidth="1"/>
    <col min="4" max="4" width="14.28515625" style="2" customWidth="1"/>
    <col min="5" max="5" width="15.42578125" style="2" customWidth="1"/>
    <col min="6" max="6" width="16.5703125" style="2" customWidth="1"/>
    <col min="7" max="7" width="14.7109375" style="2" customWidth="1"/>
    <col min="8" max="8" width="16.140625" style="2" customWidth="1"/>
    <col min="9" max="9" width="17" style="2" customWidth="1"/>
    <col min="10" max="10" width="11.85546875" style="2" customWidth="1"/>
    <col min="11" max="12" width="14.140625" style="2" customWidth="1"/>
    <col min="13" max="13" width="17" style="2" customWidth="1"/>
    <col min="14" max="14" width="14.85546875" style="2" customWidth="1"/>
    <col min="15" max="15" width="11.28515625" style="2" customWidth="1"/>
    <col min="16" max="17" width="11.5703125" style="2" customWidth="1"/>
    <col min="18" max="18" width="11.85546875" style="2" customWidth="1"/>
    <col min="19" max="20" width="11.28515625" style="2" customWidth="1"/>
    <col min="21" max="21" width="10.7109375" style="2" customWidth="1"/>
    <col min="22" max="22" width="13.140625" style="2" customWidth="1"/>
    <col min="23" max="23" width="10.7109375" style="2" customWidth="1"/>
    <col min="24" max="24" width="11.28515625" style="2" customWidth="1"/>
    <col min="25" max="25" width="12" style="2" customWidth="1"/>
    <col min="26" max="26" width="10.7109375" style="2" customWidth="1"/>
    <col min="27" max="27" width="11.5703125" style="2" customWidth="1"/>
    <col min="28" max="28" width="10.7109375" style="2" customWidth="1"/>
    <col min="29" max="29" width="12.85546875" style="2" customWidth="1"/>
    <col min="30" max="30" width="13.28515625" style="2" customWidth="1"/>
    <col min="31" max="31" width="18.85546875" style="2" customWidth="1"/>
    <col min="32" max="32" width="22.140625" style="2" customWidth="1"/>
    <col min="33" max="33" width="14.42578125" style="2" customWidth="1"/>
    <col min="34" max="34" width="13.28515625" style="2" customWidth="1"/>
    <col min="35" max="36" width="14.42578125" style="2" customWidth="1"/>
    <col min="37" max="37" width="12.7109375" style="2" customWidth="1"/>
    <col min="38" max="38" width="12" style="2" customWidth="1"/>
    <col min="39" max="39" width="18.85546875" style="2" customWidth="1"/>
    <col min="40" max="40" width="16" style="2" customWidth="1"/>
    <col min="41" max="41" width="15.42578125" style="2" customWidth="1"/>
    <col min="42" max="44" width="16" style="2" customWidth="1"/>
    <col min="45" max="45" width="12.140625" style="2" customWidth="1"/>
    <col min="46" max="47" width="14.7109375" style="2" customWidth="1"/>
    <col min="48" max="49" width="13.5703125" style="2" customWidth="1"/>
    <col min="50" max="50" width="12.140625" style="2" customWidth="1"/>
    <col min="51" max="51" width="12.5703125" style="2" customWidth="1"/>
    <col min="52" max="52" width="13.5703125" style="2" customWidth="1"/>
    <col min="53" max="53" width="12" style="2" customWidth="1"/>
    <col min="54" max="54" width="11.5703125" style="2" customWidth="1"/>
    <col min="55" max="55" width="15.42578125" style="2" customWidth="1"/>
    <col min="56" max="56" width="12.85546875" style="2" customWidth="1"/>
    <col min="57" max="58" width="11.85546875" style="2" customWidth="1"/>
    <col min="59" max="59" width="12.7109375" style="2" customWidth="1"/>
    <col min="60" max="60" width="12" style="2" customWidth="1"/>
    <col min="61" max="61" width="11.5703125" style="2" customWidth="1"/>
    <col min="62" max="62" width="11.85546875" style="2" customWidth="1"/>
    <col min="63" max="63" width="11.140625" style="2" customWidth="1"/>
    <col min="64" max="64" width="12.85546875" style="2" customWidth="1"/>
    <col min="65" max="16384" width="9.140625" style="2"/>
  </cols>
  <sheetData>
    <row r="1" spans="1:64" ht="23.25" x14ac:dyDescent="0.35">
      <c r="A1" s="1" t="s">
        <v>0</v>
      </c>
    </row>
    <row r="3" spans="1:64" x14ac:dyDescent="0.25">
      <c r="A3" s="2" t="s">
        <v>1</v>
      </c>
      <c r="C3" s="3">
        <v>41974</v>
      </c>
    </row>
    <row r="5" spans="1:64" x14ac:dyDescent="0.25">
      <c r="B5" s="4" t="s">
        <v>2</v>
      </c>
      <c r="C5" s="5"/>
      <c r="D5" s="5"/>
      <c r="E5" s="5"/>
      <c r="F5" s="5"/>
      <c r="G5" s="5"/>
      <c r="H5" s="5"/>
      <c r="I5" s="6"/>
      <c r="J5" s="7"/>
      <c r="M5" s="4" t="s">
        <v>3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6"/>
    </row>
    <row r="6" spans="1:64" x14ac:dyDescent="0.25">
      <c r="A6" s="8"/>
      <c r="B6" s="9" t="s">
        <v>4</v>
      </c>
      <c r="C6" s="10"/>
      <c r="D6" s="10"/>
      <c r="E6" s="10"/>
      <c r="F6" s="10"/>
      <c r="G6" s="10"/>
      <c r="H6" s="10"/>
      <c r="I6" s="11"/>
      <c r="J6" s="12"/>
      <c r="K6" s="7"/>
      <c r="M6" s="9" t="s">
        <v>5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1"/>
    </row>
    <row r="7" spans="1:64" x14ac:dyDescent="0.25">
      <c r="A7" s="13"/>
      <c r="B7" s="14"/>
      <c r="C7" s="15"/>
      <c r="D7" s="14" t="s">
        <v>6</v>
      </c>
      <c r="E7" s="15" t="s">
        <v>6</v>
      </c>
      <c r="F7" s="16" t="s">
        <v>6</v>
      </c>
      <c r="G7" s="16" t="s">
        <v>6</v>
      </c>
      <c r="H7" s="16" t="s">
        <v>6</v>
      </c>
      <c r="I7" s="15" t="s">
        <v>6</v>
      </c>
      <c r="J7" s="17"/>
      <c r="K7" s="17"/>
      <c r="M7" s="18" t="s">
        <v>7</v>
      </c>
      <c r="N7" s="18" t="s">
        <v>7</v>
      </c>
      <c r="O7" s="18" t="s">
        <v>7</v>
      </c>
      <c r="P7" s="15" t="s">
        <v>7</v>
      </c>
      <c r="Q7" s="17" t="s">
        <v>7</v>
      </c>
      <c r="R7" s="19" t="s">
        <v>7</v>
      </c>
      <c r="S7" s="14" t="s">
        <v>8</v>
      </c>
      <c r="T7" s="14" t="s">
        <v>8</v>
      </c>
      <c r="U7" s="15" t="s">
        <v>8</v>
      </c>
      <c r="V7" s="16" t="s">
        <v>8</v>
      </c>
      <c r="W7" s="17" t="s">
        <v>8</v>
      </c>
      <c r="X7" s="15" t="s">
        <v>9</v>
      </c>
      <c r="Y7" s="17" t="s">
        <v>9</v>
      </c>
      <c r="Z7" s="15" t="s">
        <v>9</v>
      </c>
      <c r="AA7" s="17" t="s">
        <v>9</v>
      </c>
      <c r="AB7" s="15" t="s">
        <v>9</v>
      </c>
      <c r="AC7" s="17" t="s">
        <v>10</v>
      </c>
      <c r="AD7" s="15" t="s">
        <v>11</v>
      </c>
      <c r="AE7" s="17" t="s">
        <v>11</v>
      </c>
      <c r="AF7" s="15" t="s">
        <v>11</v>
      </c>
      <c r="AG7" s="17" t="s">
        <v>12</v>
      </c>
      <c r="AH7" s="15" t="s">
        <v>12</v>
      </c>
      <c r="AI7" s="17" t="s">
        <v>12</v>
      </c>
      <c r="AJ7" s="19" t="s">
        <v>12</v>
      </c>
      <c r="AK7" s="17" t="s">
        <v>12</v>
      </c>
      <c r="AL7" s="15" t="s">
        <v>13</v>
      </c>
      <c r="AM7" s="17" t="s">
        <v>13</v>
      </c>
      <c r="AN7" s="15" t="s">
        <v>13</v>
      </c>
      <c r="AO7" s="14" t="s">
        <v>13</v>
      </c>
      <c r="AP7" s="15" t="s">
        <v>14</v>
      </c>
      <c r="AQ7" s="15" t="s">
        <v>14</v>
      </c>
      <c r="AR7" s="15" t="s">
        <v>14</v>
      </c>
      <c r="AS7" s="16" t="s">
        <v>14</v>
      </c>
      <c r="AT7" s="17" t="s">
        <v>14</v>
      </c>
      <c r="AU7" s="17" t="s">
        <v>14</v>
      </c>
      <c r="AV7" s="15" t="s">
        <v>15</v>
      </c>
      <c r="AW7" s="15" t="s">
        <v>15</v>
      </c>
      <c r="AX7" s="15" t="s">
        <v>15</v>
      </c>
      <c r="AY7" s="15" t="s">
        <v>15</v>
      </c>
      <c r="AZ7" s="15" t="s">
        <v>15</v>
      </c>
      <c r="BA7" s="17" t="s">
        <v>16</v>
      </c>
      <c r="BB7" s="15" t="s">
        <v>16</v>
      </c>
      <c r="BC7" s="20" t="s">
        <v>17</v>
      </c>
      <c r="BD7" s="15" t="s">
        <v>17</v>
      </c>
      <c r="BE7" s="21" t="s">
        <v>17</v>
      </c>
      <c r="BF7" s="21" t="s">
        <v>17</v>
      </c>
      <c r="BG7" s="19" t="s">
        <v>17</v>
      </c>
      <c r="BH7" s="22" t="s">
        <v>17</v>
      </c>
      <c r="BI7" s="15" t="s">
        <v>18</v>
      </c>
      <c r="BJ7" s="17" t="s">
        <v>18</v>
      </c>
      <c r="BK7" s="15" t="s">
        <v>19</v>
      </c>
      <c r="BL7" s="16" t="s">
        <v>19</v>
      </c>
    </row>
    <row r="8" spans="1:64" x14ac:dyDescent="0.25">
      <c r="A8" s="23"/>
      <c r="B8" s="24"/>
      <c r="C8" s="25"/>
      <c r="D8" s="24">
        <v>42109</v>
      </c>
      <c r="E8" s="25">
        <v>43084</v>
      </c>
      <c r="F8" s="26">
        <v>43539</v>
      </c>
      <c r="G8" s="26">
        <v>43936</v>
      </c>
      <c r="H8" s="27">
        <v>44331</v>
      </c>
      <c r="I8" s="26">
        <v>45031</v>
      </c>
      <c r="J8" s="20"/>
      <c r="K8" s="20"/>
      <c r="M8" s="24">
        <v>42315</v>
      </c>
      <c r="N8" s="24">
        <v>42592</v>
      </c>
      <c r="O8" s="24">
        <v>42689</v>
      </c>
      <c r="P8" s="25">
        <v>43025</v>
      </c>
      <c r="Q8" s="28">
        <v>43812</v>
      </c>
      <c r="R8" s="29">
        <v>44344</v>
      </c>
      <c r="S8" s="25">
        <v>42444</v>
      </c>
      <c r="T8" s="28">
        <v>42628</v>
      </c>
      <c r="U8" s="25">
        <v>43770</v>
      </c>
      <c r="V8" s="30">
        <v>44005</v>
      </c>
      <c r="W8" s="28">
        <v>44993</v>
      </c>
      <c r="X8" s="25">
        <v>41409</v>
      </c>
      <c r="Y8" s="28">
        <v>42655</v>
      </c>
      <c r="Z8" s="25">
        <v>43530</v>
      </c>
      <c r="AA8" s="28">
        <v>43872</v>
      </c>
      <c r="AB8" s="25">
        <v>44991</v>
      </c>
      <c r="AC8" s="28">
        <v>41927</v>
      </c>
      <c r="AD8" s="25">
        <v>41593</v>
      </c>
      <c r="AE8" s="28">
        <v>43993</v>
      </c>
      <c r="AF8" s="25">
        <v>44331</v>
      </c>
      <c r="AG8" s="28">
        <v>41774</v>
      </c>
      <c r="AH8" s="25">
        <v>42838</v>
      </c>
      <c r="AI8" s="28">
        <v>43244</v>
      </c>
      <c r="AJ8" s="29">
        <v>43600</v>
      </c>
      <c r="AK8" s="28">
        <v>43978</v>
      </c>
      <c r="AL8" s="25">
        <v>41362</v>
      </c>
      <c r="AM8" s="28">
        <v>42184</v>
      </c>
      <c r="AN8" s="25">
        <v>43006</v>
      </c>
      <c r="AO8" s="24">
        <v>43454</v>
      </c>
      <c r="AP8" s="25">
        <v>42781</v>
      </c>
      <c r="AQ8" s="25">
        <v>43434</v>
      </c>
      <c r="AR8" s="25">
        <v>43714</v>
      </c>
      <c r="AS8" s="30">
        <v>43781</v>
      </c>
      <c r="AT8" s="28">
        <v>43992</v>
      </c>
      <c r="AU8" s="28">
        <v>45000</v>
      </c>
      <c r="AV8" s="25">
        <v>41355</v>
      </c>
      <c r="AW8" s="28">
        <v>42170</v>
      </c>
      <c r="AX8" s="25">
        <v>42170</v>
      </c>
      <c r="AY8" s="28">
        <v>42451</v>
      </c>
      <c r="AZ8" s="25">
        <v>43763</v>
      </c>
      <c r="BA8" s="28">
        <v>41967</v>
      </c>
      <c r="BB8" s="25">
        <v>42927</v>
      </c>
      <c r="BC8" s="28">
        <v>41750</v>
      </c>
      <c r="BD8" s="25">
        <v>42073</v>
      </c>
      <c r="BE8" s="28">
        <v>42433</v>
      </c>
      <c r="BF8" s="28">
        <v>43032</v>
      </c>
      <c r="BG8" s="29">
        <v>43886</v>
      </c>
      <c r="BH8" s="31">
        <v>44617</v>
      </c>
      <c r="BI8" s="25">
        <v>42079</v>
      </c>
      <c r="BJ8" s="28">
        <v>42810</v>
      </c>
      <c r="BK8" s="25">
        <v>43805</v>
      </c>
      <c r="BL8" s="30">
        <v>44473</v>
      </c>
    </row>
    <row r="9" spans="1:64" x14ac:dyDescent="0.25">
      <c r="A9" s="23">
        <v>41946</v>
      </c>
      <c r="B9" s="32">
        <v>0</v>
      </c>
      <c r="C9" s="33">
        <v>0</v>
      </c>
      <c r="D9" s="34">
        <v>3.5390000000000001</v>
      </c>
      <c r="E9" s="35">
        <v>3.7109999999999999</v>
      </c>
      <c r="F9" s="36">
        <v>3.7850000000000001</v>
      </c>
      <c r="G9" s="37">
        <v>3.8719999999999999</v>
      </c>
      <c r="H9" s="38">
        <v>3.9180000000000001</v>
      </c>
      <c r="I9" s="39">
        <v>4.0049999999999999</v>
      </c>
      <c r="J9" s="40"/>
      <c r="K9" s="40"/>
      <c r="L9" s="41">
        <v>41946</v>
      </c>
      <c r="M9" s="42">
        <v>4.141</v>
      </c>
      <c r="N9" s="43">
        <v>4.2720000000000002</v>
      </c>
      <c r="O9" s="44">
        <v>4.3719999999999999</v>
      </c>
      <c r="P9" s="45">
        <v>4.4989999999999997</v>
      </c>
      <c r="Q9" s="46">
        <v>4.8330000000000002</v>
      </c>
      <c r="R9" s="47">
        <v>5.0549999999999997</v>
      </c>
      <c r="S9" s="48">
        <v>4.569</v>
      </c>
      <c r="T9" s="49">
        <v>4.6760000000000002</v>
      </c>
      <c r="U9" s="50">
        <v>5.3230000000000004</v>
      </c>
      <c r="V9" s="51">
        <v>5.383</v>
      </c>
      <c r="W9" s="52">
        <v>5.6029999999999998</v>
      </c>
      <c r="X9" s="53">
        <v>0</v>
      </c>
      <c r="Y9" s="54">
        <v>4.6349999999999998</v>
      </c>
      <c r="Z9" s="55">
        <v>5.1909999999999998</v>
      </c>
      <c r="AA9" s="56">
        <v>5.3570000000000002</v>
      </c>
      <c r="AB9" s="57">
        <v>5.8259999999999996</v>
      </c>
      <c r="AC9" s="58">
        <v>0</v>
      </c>
      <c r="AD9" s="53">
        <v>0</v>
      </c>
      <c r="AE9" s="59">
        <v>5.4030000000000005</v>
      </c>
      <c r="AF9" s="60">
        <v>5.4580000000000002</v>
      </c>
      <c r="AG9" s="61">
        <v>0</v>
      </c>
      <c r="AH9" s="62">
        <v>5.0640000000000001</v>
      </c>
      <c r="AI9" s="63">
        <v>5.3010000000000002</v>
      </c>
      <c r="AJ9" s="64">
        <v>5.1630000000000003</v>
      </c>
      <c r="AK9" s="65">
        <v>5.3440000000000003</v>
      </c>
      <c r="AL9" s="66">
        <v>0</v>
      </c>
      <c r="AM9" s="67">
        <v>4.4619999999999997</v>
      </c>
      <c r="AN9" s="68">
        <v>5.0960000000000001</v>
      </c>
      <c r="AO9" s="69">
        <v>5.39</v>
      </c>
      <c r="AP9" s="70">
        <v>4.2300000000000004</v>
      </c>
      <c r="AQ9" s="70">
        <v>4.5250000000000004</v>
      </c>
      <c r="AR9" s="70">
        <v>4.6829999999999998</v>
      </c>
      <c r="AS9" s="71">
        <v>4.7539999999999996</v>
      </c>
      <c r="AT9" s="72">
        <v>4.8129999999999997</v>
      </c>
      <c r="AU9" s="72">
        <v>5.1289999999999996</v>
      </c>
      <c r="AV9" s="66">
        <v>0</v>
      </c>
      <c r="AW9" s="73">
        <v>4.2469999999999999</v>
      </c>
      <c r="AX9" s="74">
        <v>4.2</v>
      </c>
      <c r="AY9" s="75">
        <v>4.3259999999999996</v>
      </c>
      <c r="AZ9" s="76">
        <v>5.0529999999999999</v>
      </c>
      <c r="BA9" s="77">
        <v>4.0140000000000002</v>
      </c>
      <c r="BB9" s="78">
        <v>4.6820000000000004</v>
      </c>
      <c r="BC9" s="79">
        <v>0</v>
      </c>
      <c r="BD9" s="80">
        <v>3.9670000000000001</v>
      </c>
      <c r="BE9" s="81">
        <v>4.1189999999999998</v>
      </c>
      <c r="BF9" s="81">
        <v>4.444</v>
      </c>
      <c r="BG9" s="82">
        <v>4.8659999999999997</v>
      </c>
      <c r="BH9" s="81">
        <v>5.1020000000000003</v>
      </c>
      <c r="BI9" s="83">
        <v>4.2949999999999999</v>
      </c>
      <c r="BJ9" s="84">
        <v>4.6740000000000004</v>
      </c>
      <c r="BK9" s="85">
        <v>5.2190000000000003</v>
      </c>
      <c r="BL9" s="86">
        <v>5.4649999999999999</v>
      </c>
    </row>
    <row r="10" spans="1:64" x14ac:dyDescent="0.25">
      <c r="A10" s="23">
        <v>41947</v>
      </c>
      <c r="B10" s="32">
        <v>0</v>
      </c>
      <c r="C10" s="87">
        <v>0</v>
      </c>
      <c r="D10" s="88">
        <v>3.5350000000000001</v>
      </c>
      <c r="E10" s="88">
        <v>3.6959999999999997</v>
      </c>
      <c r="F10" s="89">
        <v>3.77</v>
      </c>
      <c r="G10" s="90">
        <v>3.859</v>
      </c>
      <c r="H10" s="38">
        <v>3.9039999999999999</v>
      </c>
      <c r="I10" s="91">
        <v>3.9950000000000001</v>
      </c>
      <c r="J10" s="40"/>
      <c r="K10" s="40"/>
      <c r="L10" s="41">
        <v>41947</v>
      </c>
      <c r="M10" s="92">
        <v>4.133</v>
      </c>
      <c r="N10" s="93">
        <v>4.2949999999999999</v>
      </c>
      <c r="O10" s="94">
        <v>4.47</v>
      </c>
      <c r="P10" s="95">
        <v>4.4939999999999998</v>
      </c>
      <c r="Q10" s="96">
        <v>4.8179999999999996</v>
      </c>
      <c r="R10" s="47">
        <v>5.0469999999999997</v>
      </c>
      <c r="S10" s="97">
        <v>4.5679999999999996</v>
      </c>
      <c r="T10" s="98">
        <v>4.6790000000000003</v>
      </c>
      <c r="U10" s="99">
        <v>5.3109999999999999</v>
      </c>
      <c r="V10" s="100">
        <v>5.3719999999999999</v>
      </c>
      <c r="W10" s="101">
        <v>5.5969999999999995</v>
      </c>
      <c r="X10" s="53">
        <v>0</v>
      </c>
      <c r="Y10" s="102">
        <v>4.6370000000000005</v>
      </c>
      <c r="Z10" s="103">
        <v>5.18</v>
      </c>
      <c r="AA10" s="104">
        <v>5.3419999999999996</v>
      </c>
      <c r="AB10" s="105">
        <v>5.819</v>
      </c>
      <c r="AC10" s="106">
        <v>0</v>
      </c>
      <c r="AD10" s="53">
        <v>0</v>
      </c>
      <c r="AE10" s="107">
        <v>5.391</v>
      </c>
      <c r="AF10" s="108">
        <v>5.4489999999999998</v>
      </c>
      <c r="AG10" s="109">
        <v>0</v>
      </c>
      <c r="AH10" s="110">
        <v>5.0650000000000004</v>
      </c>
      <c r="AI10" s="111">
        <v>5.2910000000000004</v>
      </c>
      <c r="AJ10" s="112">
        <v>5.1539999999999999</v>
      </c>
      <c r="AK10" s="113">
        <v>5.3330000000000002</v>
      </c>
      <c r="AL10" s="53">
        <v>0</v>
      </c>
      <c r="AM10" s="114">
        <v>4.4569999999999999</v>
      </c>
      <c r="AN10" s="115">
        <v>5.09</v>
      </c>
      <c r="AO10" s="116">
        <v>5.3769999999999998</v>
      </c>
      <c r="AP10" s="117">
        <v>4.2309999999999999</v>
      </c>
      <c r="AQ10" s="117">
        <v>4.5140000000000002</v>
      </c>
      <c r="AR10" s="117">
        <v>4.67</v>
      </c>
      <c r="AS10" s="118">
        <v>4.74</v>
      </c>
      <c r="AT10" s="119">
        <v>4.8010000000000002</v>
      </c>
      <c r="AU10" s="119">
        <v>5.1219999999999999</v>
      </c>
      <c r="AV10" s="53">
        <v>0</v>
      </c>
      <c r="AW10" s="120">
        <v>4.2350000000000003</v>
      </c>
      <c r="AX10" s="121">
        <v>4.1840000000000002</v>
      </c>
      <c r="AY10" s="122">
        <v>4.3209999999999997</v>
      </c>
      <c r="AZ10" s="123">
        <v>5.0590000000000002</v>
      </c>
      <c r="BA10" s="124">
        <v>3.9649999999999999</v>
      </c>
      <c r="BB10" s="125">
        <v>4.6719999999999997</v>
      </c>
      <c r="BC10" s="126">
        <v>0</v>
      </c>
      <c r="BD10" s="127">
        <v>3.9569999999999999</v>
      </c>
      <c r="BE10" s="128">
        <v>4.1139999999999999</v>
      </c>
      <c r="BF10" s="128">
        <v>4.4359999999999999</v>
      </c>
      <c r="BG10" s="129">
        <v>4.8520000000000003</v>
      </c>
      <c r="BH10" s="128">
        <v>5.0919999999999996</v>
      </c>
      <c r="BI10" s="130">
        <v>4.306</v>
      </c>
      <c r="BJ10" s="131">
        <v>4.6740000000000004</v>
      </c>
      <c r="BK10" s="132">
        <v>5.2039999999999997</v>
      </c>
      <c r="BL10" s="133">
        <v>5.4569999999999999</v>
      </c>
    </row>
    <row r="11" spans="1:64" x14ac:dyDescent="0.25">
      <c r="A11" s="23">
        <v>41948</v>
      </c>
      <c r="B11" s="32">
        <v>0</v>
      </c>
      <c r="C11" s="87">
        <v>0</v>
      </c>
      <c r="D11" s="88">
        <v>3.5380000000000003</v>
      </c>
      <c r="E11" s="88">
        <v>3.7069999999999999</v>
      </c>
      <c r="F11" s="89">
        <v>3.782</v>
      </c>
      <c r="G11" s="90">
        <v>3.871</v>
      </c>
      <c r="H11" s="38">
        <v>3.9159999999999999</v>
      </c>
      <c r="I11" s="91">
        <v>4.008</v>
      </c>
      <c r="J11" s="40"/>
      <c r="K11" s="40"/>
      <c r="L11" s="41">
        <v>41948</v>
      </c>
      <c r="M11" s="92">
        <v>4.16</v>
      </c>
      <c r="N11" s="93">
        <v>4.2409999999999997</v>
      </c>
      <c r="O11" s="94">
        <v>4.33</v>
      </c>
      <c r="P11" s="95">
        <v>4.3469999999999995</v>
      </c>
      <c r="Q11" s="96">
        <v>4.851</v>
      </c>
      <c r="R11" s="47">
        <v>5.08</v>
      </c>
      <c r="S11" s="97">
        <v>4.5990000000000002</v>
      </c>
      <c r="T11" s="98">
        <v>4.7089999999999996</v>
      </c>
      <c r="U11" s="99">
        <v>5.3330000000000002</v>
      </c>
      <c r="V11" s="100">
        <v>5.4030000000000005</v>
      </c>
      <c r="W11" s="101">
        <v>5.625</v>
      </c>
      <c r="X11" s="53">
        <v>0</v>
      </c>
      <c r="Y11" s="102">
        <v>4.6669999999999998</v>
      </c>
      <c r="Z11" s="103">
        <v>5.2080000000000002</v>
      </c>
      <c r="AA11" s="104">
        <v>5.3739999999999997</v>
      </c>
      <c r="AB11" s="105">
        <v>5.8559999999999999</v>
      </c>
      <c r="AC11" s="106">
        <v>0</v>
      </c>
      <c r="AD11" s="53">
        <v>0</v>
      </c>
      <c r="AE11" s="107">
        <v>5.4219999999999997</v>
      </c>
      <c r="AF11" s="108">
        <v>5.4829999999999997</v>
      </c>
      <c r="AG11" s="109">
        <v>0</v>
      </c>
      <c r="AH11" s="110">
        <v>5.0979999999999999</v>
      </c>
      <c r="AI11" s="111">
        <v>5.3170000000000002</v>
      </c>
      <c r="AJ11" s="112">
        <v>5.1829999999999998</v>
      </c>
      <c r="AK11" s="113">
        <v>5.3559999999999999</v>
      </c>
      <c r="AL11" s="53">
        <v>0</v>
      </c>
      <c r="AM11" s="114">
        <v>4.4800000000000004</v>
      </c>
      <c r="AN11" s="115">
        <v>5.1210000000000004</v>
      </c>
      <c r="AO11" s="116">
        <v>5.4050000000000002</v>
      </c>
      <c r="AP11" s="117">
        <v>4.2649999999999997</v>
      </c>
      <c r="AQ11" s="117">
        <v>4.5419999999999998</v>
      </c>
      <c r="AR11" s="117">
        <v>4.7</v>
      </c>
      <c r="AS11" s="118">
        <v>4.7729999999999997</v>
      </c>
      <c r="AT11" s="119">
        <v>4.8339999999999996</v>
      </c>
      <c r="AU11" s="119">
        <v>5.1589999999999998</v>
      </c>
      <c r="AV11" s="53">
        <v>0</v>
      </c>
      <c r="AW11" s="120">
        <v>4.2649999999999997</v>
      </c>
      <c r="AX11" s="121">
        <v>4.2030000000000003</v>
      </c>
      <c r="AY11" s="122">
        <v>4.3479999999999999</v>
      </c>
      <c r="AZ11" s="123">
        <v>5.09</v>
      </c>
      <c r="BA11" s="124">
        <v>3.9569999999999999</v>
      </c>
      <c r="BB11" s="125">
        <v>4.7039999999999997</v>
      </c>
      <c r="BC11" s="126">
        <v>0</v>
      </c>
      <c r="BD11" s="127">
        <v>4.0129999999999999</v>
      </c>
      <c r="BE11" s="128">
        <v>4.1399999999999997</v>
      </c>
      <c r="BF11" s="128">
        <v>4.4640000000000004</v>
      </c>
      <c r="BG11" s="129">
        <v>4.8870000000000005</v>
      </c>
      <c r="BH11" s="128">
        <v>5.1210000000000004</v>
      </c>
      <c r="BI11" s="130">
        <v>4.3520000000000003</v>
      </c>
      <c r="BJ11" s="131">
        <v>4.7069999999999999</v>
      </c>
      <c r="BK11" s="132">
        <v>5.2359999999999998</v>
      </c>
      <c r="BL11" s="133">
        <v>5.4930000000000003</v>
      </c>
    </row>
    <row r="12" spans="1:64" x14ac:dyDescent="0.25">
      <c r="A12" s="23">
        <v>41949</v>
      </c>
      <c r="B12" s="32">
        <v>0</v>
      </c>
      <c r="C12" s="87">
        <v>0</v>
      </c>
      <c r="D12" s="88">
        <v>3.5209999999999999</v>
      </c>
      <c r="E12" s="88">
        <v>3.7160000000000002</v>
      </c>
      <c r="F12" s="89">
        <v>3.7909999999999999</v>
      </c>
      <c r="G12" s="90">
        <v>3.8879999999999999</v>
      </c>
      <c r="H12" s="38">
        <v>3.9359999999999999</v>
      </c>
      <c r="I12" s="91">
        <v>4.0250000000000004</v>
      </c>
      <c r="J12" s="40"/>
      <c r="K12" s="40"/>
      <c r="L12" s="41">
        <v>41949</v>
      </c>
      <c r="M12" s="92">
        <v>4.1589999999999998</v>
      </c>
      <c r="N12" s="93">
        <v>4.3070000000000004</v>
      </c>
      <c r="O12" s="94">
        <v>4.4130000000000003</v>
      </c>
      <c r="P12" s="95">
        <v>4.5359999999999996</v>
      </c>
      <c r="Q12" s="96">
        <v>4.8689999999999998</v>
      </c>
      <c r="R12" s="47">
        <v>5.0960000000000001</v>
      </c>
      <c r="S12" s="97">
        <v>4.601</v>
      </c>
      <c r="T12" s="98">
        <v>4.7219999999999995</v>
      </c>
      <c r="U12" s="99">
        <v>5.3520000000000003</v>
      </c>
      <c r="V12" s="100">
        <v>5.42</v>
      </c>
      <c r="W12" s="101">
        <v>5.6390000000000002</v>
      </c>
      <c r="X12" s="53">
        <v>0</v>
      </c>
      <c r="Y12" s="102">
        <v>4.6820000000000004</v>
      </c>
      <c r="Z12" s="103">
        <v>5.2270000000000003</v>
      </c>
      <c r="AA12" s="104">
        <v>5.3940000000000001</v>
      </c>
      <c r="AB12" s="105">
        <v>5.8730000000000002</v>
      </c>
      <c r="AC12" s="106">
        <v>0</v>
      </c>
      <c r="AD12" s="53">
        <v>0</v>
      </c>
      <c r="AE12" s="107">
        <v>5.4290000000000003</v>
      </c>
      <c r="AF12" s="108">
        <v>5.4989999999999997</v>
      </c>
      <c r="AG12" s="109">
        <v>0</v>
      </c>
      <c r="AH12" s="110">
        <v>5.1070000000000002</v>
      </c>
      <c r="AI12" s="111">
        <v>5.343</v>
      </c>
      <c r="AJ12" s="112">
        <v>5.1959999999999997</v>
      </c>
      <c r="AK12" s="113">
        <v>5.3769999999999998</v>
      </c>
      <c r="AL12" s="53">
        <v>0</v>
      </c>
      <c r="AM12" s="114">
        <v>4.4779999999999998</v>
      </c>
      <c r="AN12" s="115">
        <v>5.1379999999999999</v>
      </c>
      <c r="AO12" s="116">
        <v>5.431</v>
      </c>
      <c r="AP12" s="117">
        <v>4.2759999999999998</v>
      </c>
      <c r="AQ12" s="117">
        <v>4.5579999999999998</v>
      </c>
      <c r="AR12" s="117">
        <v>4.7190000000000003</v>
      </c>
      <c r="AS12" s="118">
        <v>4.7889999999999997</v>
      </c>
      <c r="AT12" s="119">
        <v>4.8520000000000003</v>
      </c>
      <c r="AU12" s="119">
        <v>5.1749999999999998</v>
      </c>
      <c r="AV12" s="53">
        <v>0</v>
      </c>
      <c r="AW12" s="120">
        <v>4.2590000000000003</v>
      </c>
      <c r="AX12" s="121">
        <v>4.2130000000000001</v>
      </c>
      <c r="AY12" s="122">
        <v>4.3529999999999998</v>
      </c>
      <c r="AZ12" s="123">
        <v>5.0890000000000004</v>
      </c>
      <c r="BA12" s="124">
        <v>3.9990000000000001</v>
      </c>
      <c r="BB12" s="125">
        <v>4.7190000000000003</v>
      </c>
      <c r="BC12" s="126">
        <v>0</v>
      </c>
      <c r="BD12" s="127">
        <v>3.9790000000000001</v>
      </c>
      <c r="BE12" s="128">
        <v>4.1429999999999998</v>
      </c>
      <c r="BF12" s="128">
        <v>4.4800000000000004</v>
      </c>
      <c r="BG12" s="129">
        <v>4.9180000000000001</v>
      </c>
      <c r="BH12" s="128">
        <v>5.1390000000000002</v>
      </c>
      <c r="BI12" s="130">
        <v>4.3070000000000004</v>
      </c>
      <c r="BJ12" s="131">
        <v>4.7219999999999995</v>
      </c>
      <c r="BK12" s="132">
        <v>5.2569999999999997</v>
      </c>
      <c r="BL12" s="133">
        <v>5.5069999999999997</v>
      </c>
    </row>
    <row r="13" spans="1:64" x14ac:dyDescent="0.25">
      <c r="A13" s="23">
        <v>41950</v>
      </c>
      <c r="B13" s="32">
        <v>0</v>
      </c>
      <c r="C13" s="87">
        <v>0</v>
      </c>
      <c r="D13" s="88">
        <v>3.54</v>
      </c>
      <c r="E13" s="88">
        <v>3.7469999999999999</v>
      </c>
      <c r="F13" s="89">
        <v>3.8220000000000001</v>
      </c>
      <c r="G13" s="90">
        <v>3.9260000000000002</v>
      </c>
      <c r="H13" s="38">
        <v>3.9740000000000002</v>
      </c>
      <c r="I13" s="91">
        <v>4.0890000000000004</v>
      </c>
      <c r="J13" s="40"/>
      <c r="K13" s="40"/>
      <c r="L13" s="41">
        <v>41950</v>
      </c>
      <c r="M13" s="92">
        <v>4.1639999999999997</v>
      </c>
      <c r="N13" s="93">
        <v>4.3310000000000004</v>
      </c>
      <c r="O13" s="94">
        <v>4.4000000000000004</v>
      </c>
      <c r="P13" s="95">
        <v>4.5629999999999997</v>
      </c>
      <c r="Q13" s="96">
        <v>4.8940000000000001</v>
      </c>
      <c r="R13" s="47">
        <v>5.1189999999999998</v>
      </c>
      <c r="S13" s="97">
        <v>4.5990000000000002</v>
      </c>
      <c r="T13" s="98">
        <v>4.7409999999999997</v>
      </c>
      <c r="U13" s="99">
        <v>5.3689999999999998</v>
      </c>
      <c r="V13" s="100">
        <v>5.4370000000000003</v>
      </c>
      <c r="W13" s="101">
        <v>5.68</v>
      </c>
      <c r="X13" s="53">
        <v>0</v>
      </c>
      <c r="Y13" s="102">
        <v>4.6970000000000001</v>
      </c>
      <c r="Z13" s="103">
        <v>5.2210000000000001</v>
      </c>
      <c r="AA13" s="104">
        <v>5.4109999999999996</v>
      </c>
      <c r="AB13" s="105">
        <v>5.9009999999999998</v>
      </c>
      <c r="AC13" s="106">
        <v>0</v>
      </c>
      <c r="AD13" s="53">
        <v>0</v>
      </c>
      <c r="AE13" s="107">
        <v>5.4550000000000001</v>
      </c>
      <c r="AF13" s="108">
        <v>5.5220000000000002</v>
      </c>
      <c r="AG13" s="109">
        <v>0</v>
      </c>
      <c r="AH13" s="110">
        <v>5.1360000000000001</v>
      </c>
      <c r="AI13" s="111">
        <v>5.3550000000000004</v>
      </c>
      <c r="AJ13" s="112">
        <v>5.2229999999999999</v>
      </c>
      <c r="AK13" s="113">
        <v>5.4109999999999996</v>
      </c>
      <c r="AL13" s="53">
        <v>0</v>
      </c>
      <c r="AM13" s="114">
        <v>4.4820000000000002</v>
      </c>
      <c r="AN13" s="115">
        <v>5.1550000000000002</v>
      </c>
      <c r="AO13" s="116">
        <v>5.4459999999999997</v>
      </c>
      <c r="AP13" s="117">
        <v>4.2949999999999999</v>
      </c>
      <c r="AQ13" s="117">
        <v>4.5759999999999996</v>
      </c>
      <c r="AR13" s="117">
        <v>4.7370000000000001</v>
      </c>
      <c r="AS13" s="118">
        <v>4.798</v>
      </c>
      <c r="AT13" s="119">
        <v>4.8449999999999998</v>
      </c>
      <c r="AU13" s="119">
        <v>5.2039999999999997</v>
      </c>
      <c r="AV13" s="53">
        <v>0</v>
      </c>
      <c r="AW13" s="120">
        <v>4.26</v>
      </c>
      <c r="AX13" s="121">
        <v>4.24</v>
      </c>
      <c r="AY13" s="122">
        <v>4.3730000000000002</v>
      </c>
      <c r="AZ13" s="123">
        <v>5.1260000000000003</v>
      </c>
      <c r="BA13" s="124">
        <v>3.9359999999999999</v>
      </c>
      <c r="BB13" s="125">
        <v>4.726</v>
      </c>
      <c r="BC13" s="126">
        <v>0</v>
      </c>
      <c r="BD13" s="127">
        <v>3.972</v>
      </c>
      <c r="BE13" s="128">
        <v>4.1820000000000004</v>
      </c>
      <c r="BF13" s="128">
        <v>4.4960000000000004</v>
      </c>
      <c r="BG13" s="129">
        <v>4.9219999999999997</v>
      </c>
      <c r="BH13" s="128">
        <v>5.1740000000000004</v>
      </c>
      <c r="BI13" s="130">
        <v>4.3120000000000003</v>
      </c>
      <c r="BJ13" s="131">
        <v>4.734</v>
      </c>
      <c r="BK13" s="132">
        <v>5.2720000000000002</v>
      </c>
      <c r="BL13" s="133">
        <v>5.5330000000000004</v>
      </c>
    </row>
    <row r="14" spans="1:64" x14ac:dyDescent="0.25">
      <c r="A14" s="23">
        <v>41953</v>
      </c>
      <c r="B14" s="32">
        <v>0</v>
      </c>
      <c r="C14" s="87">
        <v>0</v>
      </c>
      <c r="D14" s="88">
        <v>3.548</v>
      </c>
      <c r="E14" s="88">
        <v>3.7109999999999999</v>
      </c>
      <c r="F14" s="89">
        <v>3.7869999999999999</v>
      </c>
      <c r="G14" s="90">
        <v>3.8879999999999999</v>
      </c>
      <c r="H14" s="38">
        <v>3.9489999999999998</v>
      </c>
      <c r="I14" s="91">
        <v>4.0410000000000004</v>
      </c>
      <c r="J14" s="40"/>
      <c r="K14" s="40"/>
      <c r="L14" s="41">
        <v>41953</v>
      </c>
      <c r="M14" s="92">
        <v>4.149</v>
      </c>
      <c r="N14" s="93">
        <v>4.2729999999999997</v>
      </c>
      <c r="O14" s="94">
        <v>4.3179999999999996</v>
      </c>
      <c r="P14" s="95">
        <v>4.532</v>
      </c>
      <c r="Q14" s="96">
        <v>4.8620000000000001</v>
      </c>
      <c r="R14" s="47">
        <v>5.085</v>
      </c>
      <c r="S14" s="97">
        <v>4.5919999999999996</v>
      </c>
      <c r="T14" s="98">
        <v>4.71</v>
      </c>
      <c r="U14" s="99">
        <v>5.3449999999999998</v>
      </c>
      <c r="V14" s="100">
        <v>5.4089999999999998</v>
      </c>
      <c r="W14" s="101">
        <v>5.6319999999999997</v>
      </c>
      <c r="X14" s="53">
        <v>0</v>
      </c>
      <c r="Y14" s="102">
        <v>4.6690000000000005</v>
      </c>
      <c r="Z14" s="103">
        <v>5.2140000000000004</v>
      </c>
      <c r="AA14" s="104">
        <v>5.3819999999999997</v>
      </c>
      <c r="AB14" s="105">
        <v>5.86</v>
      </c>
      <c r="AC14" s="106">
        <v>0</v>
      </c>
      <c r="AD14" s="53">
        <v>0</v>
      </c>
      <c r="AE14" s="107">
        <v>5.423</v>
      </c>
      <c r="AF14" s="108">
        <v>5.4879999999999995</v>
      </c>
      <c r="AG14" s="109">
        <v>0</v>
      </c>
      <c r="AH14" s="110">
        <v>5.0949999999999998</v>
      </c>
      <c r="AI14" s="111">
        <v>5.3179999999999996</v>
      </c>
      <c r="AJ14" s="112">
        <v>5.1890000000000001</v>
      </c>
      <c r="AK14" s="113">
        <v>5.3710000000000004</v>
      </c>
      <c r="AL14" s="53">
        <v>0</v>
      </c>
      <c r="AM14" s="114">
        <v>4.4649999999999999</v>
      </c>
      <c r="AN14" s="115">
        <v>5.1210000000000004</v>
      </c>
      <c r="AO14" s="116">
        <v>5.41</v>
      </c>
      <c r="AP14" s="117">
        <v>4.2620000000000005</v>
      </c>
      <c r="AQ14" s="117">
        <v>4.5389999999999997</v>
      </c>
      <c r="AR14" s="117">
        <v>4.702</v>
      </c>
      <c r="AS14" s="118">
        <v>4.7729999999999997</v>
      </c>
      <c r="AT14" s="119">
        <v>4.8479999999999999</v>
      </c>
      <c r="AU14" s="119">
        <v>5.1580000000000004</v>
      </c>
      <c r="AV14" s="53">
        <v>0</v>
      </c>
      <c r="AW14" s="120">
        <v>4.2460000000000004</v>
      </c>
      <c r="AX14" s="121">
        <v>4.1920000000000002</v>
      </c>
      <c r="AY14" s="122">
        <v>4.343</v>
      </c>
      <c r="AZ14" s="123">
        <v>5.0890000000000004</v>
      </c>
      <c r="BA14" s="124">
        <v>3.9939999999999998</v>
      </c>
      <c r="BB14" s="125">
        <v>4.6589999999999998</v>
      </c>
      <c r="BC14" s="126">
        <v>0</v>
      </c>
      <c r="BD14" s="127">
        <v>3.9809999999999999</v>
      </c>
      <c r="BE14" s="128">
        <v>4.1349999999999998</v>
      </c>
      <c r="BF14" s="128">
        <v>4.4669999999999996</v>
      </c>
      <c r="BG14" s="129">
        <v>4.8890000000000002</v>
      </c>
      <c r="BH14" s="128">
        <v>5.1189999999999998</v>
      </c>
      <c r="BI14" s="130">
        <v>4.298</v>
      </c>
      <c r="BJ14" s="131">
        <v>4.7039999999999997</v>
      </c>
      <c r="BK14" s="132">
        <v>5.2430000000000003</v>
      </c>
      <c r="BL14" s="133">
        <v>5.4939999999999998</v>
      </c>
    </row>
    <row r="15" spans="1:64" x14ac:dyDescent="0.25">
      <c r="A15" s="23">
        <v>41954</v>
      </c>
      <c r="B15" s="32">
        <v>0</v>
      </c>
      <c r="C15" s="87">
        <v>0</v>
      </c>
      <c r="D15" s="88">
        <v>3.5470000000000002</v>
      </c>
      <c r="E15" s="88">
        <v>3.7359999999999998</v>
      </c>
      <c r="F15" s="89">
        <v>3.81</v>
      </c>
      <c r="G15" s="90">
        <v>3.911</v>
      </c>
      <c r="H15" s="38">
        <v>3.968</v>
      </c>
      <c r="I15" s="91">
        <v>4.077</v>
      </c>
      <c r="J15" s="40"/>
      <c r="K15" s="40"/>
      <c r="L15" s="41">
        <v>41954</v>
      </c>
      <c r="M15" s="92">
        <v>4.1539999999999999</v>
      </c>
      <c r="N15" s="93">
        <v>4.282</v>
      </c>
      <c r="O15" s="94">
        <v>4.3220000000000001</v>
      </c>
      <c r="P15" s="95">
        <v>4.524</v>
      </c>
      <c r="Q15" s="96">
        <v>4.8659999999999997</v>
      </c>
      <c r="R15" s="47">
        <v>5.09</v>
      </c>
      <c r="S15" s="97">
        <v>4.5969999999999995</v>
      </c>
      <c r="T15" s="98">
        <v>4.7130000000000001</v>
      </c>
      <c r="U15" s="99">
        <v>5.3570000000000002</v>
      </c>
      <c r="V15" s="100">
        <v>5.41</v>
      </c>
      <c r="W15" s="101">
        <v>5.6370000000000005</v>
      </c>
      <c r="X15" s="53">
        <v>0</v>
      </c>
      <c r="Y15" s="102">
        <v>4.6719999999999997</v>
      </c>
      <c r="Z15" s="103">
        <v>5.2169999999999996</v>
      </c>
      <c r="AA15" s="104">
        <v>5.3860000000000001</v>
      </c>
      <c r="AB15" s="105">
        <v>5.8650000000000002</v>
      </c>
      <c r="AC15" s="106">
        <v>0</v>
      </c>
      <c r="AD15" s="53">
        <v>0</v>
      </c>
      <c r="AE15" s="107">
        <v>5.4390000000000001</v>
      </c>
      <c r="AF15" s="108">
        <v>5.4950000000000001</v>
      </c>
      <c r="AG15" s="109">
        <v>0</v>
      </c>
      <c r="AH15" s="110">
        <v>5.101</v>
      </c>
      <c r="AI15" s="111">
        <v>5.327</v>
      </c>
      <c r="AJ15" s="112">
        <v>5.19</v>
      </c>
      <c r="AK15" s="113">
        <v>5.38</v>
      </c>
      <c r="AL15" s="53">
        <v>0</v>
      </c>
      <c r="AM15" s="114">
        <v>4.4669999999999996</v>
      </c>
      <c r="AN15" s="115">
        <v>5.1239999999999997</v>
      </c>
      <c r="AO15" s="116">
        <v>5.4139999999999997</v>
      </c>
      <c r="AP15" s="117">
        <v>4.2670000000000003</v>
      </c>
      <c r="AQ15" s="117">
        <v>4.5460000000000003</v>
      </c>
      <c r="AR15" s="117">
        <v>4.7059999999999995</v>
      </c>
      <c r="AS15" s="118">
        <v>4.7770000000000001</v>
      </c>
      <c r="AT15" s="119">
        <v>4.8259999999999996</v>
      </c>
      <c r="AU15" s="119">
        <v>5.1639999999999997</v>
      </c>
      <c r="AV15" s="53">
        <v>0</v>
      </c>
      <c r="AW15" s="120">
        <v>4.2460000000000004</v>
      </c>
      <c r="AX15" s="121">
        <v>4.1950000000000003</v>
      </c>
      <c r="AY15" s="122">
        <v>4.3490000000000002</v>
      </c>
      <c r="AZ15" s="123">
        <v>5.0759999999999996</v>
      </c>
      <c r="BA15" s="124">
        <v>4.0629999999999997</v>
      </c>
      <c r="BB15" s="125">
        <v>4.6619999999999999</v>
      </c>
      <c r="BC15" s="126">
        <v>0</v>
      </c>
      <c r="BD15" s="127">
        <v>3.9830000000000001</v>
      </c>
      <c r="BE15" s="128">
        <v>4.141</v>
      </c>
      <c r="BF15" s="128">
        <v>4.47</v>
      </c>
      <c r="BG15" s="129">
        <v>4.899</v>
      </c>
      <c r="BH15" s="128">
        <v>5.1280000000000001</v>
      </c>
      <c r="BI15" s="130">
        <v>4.3</v>
      </c>
      <c r="BJ15" s="131">
        <v>4.7080000000000002</v>
      </c>
      <c r="BK15" s="132">
        <v>5.25</v>
      </c>
      <c r="BL15" s="133">
        <v>5.5010000000000003</v>
      </c>
    </row>
    <row r="16" spans="1:64" x14ac:dyDescent="0.25">
      <c r="A16" s="23">
        <v>41955</v>
      </c>
      <c r="B16" s="32">
        <v>0</v>
      </c>
      <c r="C16" s="87">
        <v>0</v>
      </c>
      <c r="D16" s="88">
        <v>3.5460000000000003</v>
      </c>
      <c r="E16" s="88">
        <v>3.76</v>
      </c>
      <c r="F16" s="89">
        <v>3.8340000000000001</v>
      </c>
      <c r="G16" s="90">
        <v>3.9350000000000001</v>
      </c>
      <c r="H16" s="38">
        <v>4.0140000000000002</v>
      </c>
      <c r="I16" s="91">
        <v>4.1070000000000002</v>
      </c>
      <c r="J16" s="40"/>
      <c r="K16" s="40"/>
      <c r="L16" s="41">
        <v>41955</v>
      </c>
      <c r="M16" s="92">
        <v>4.1849999999999996</v>
      </c>
      <c r="N16" s="93">
        <v>4.3230000000000004</v>
      </c>
      <c r="O16" s="94">
        <v>4.37</v>
      </c>
      <c r="P16" s="95">
        <v>4.5759999999999996</v>
      </c>
      <c r="Q16" s="96">
        <v>4.9039999999999999</v>
      </c>
      <c r="R16" s="47">
        <v>5.1310000000000002</v>
      </c>
      <c r="S16" s="97">
        <v>4.6340000000000003</v>
      </c>
      <c r="T16" s="98">
        <v>4.7519999999999998</v>
      </c>
      <c r="U16" s="99">
        <v>5.3879999999999999</v>
      </c>
      <c r="V16" s="100">
        <v>5.4539999999999997</v>
      </c>
      <c r="W16" s="101">
        <v>5.6790000000000003</v>
      </c>
      <c r="X16" s="53">
        <v>0</v>
      </c>
      <c r="Y16" s="102">
        <v>4.7160000000000002</v>
      </c>
      <c r="Z16" s="103">
        <v>5.2569999999999997</v>
      </c>
      <c r="AA16" s="104">
        <v>5.4269999999999996</v>
      </c>
      <c r="AB16" s="105">
        <v>5.907</v>
      </c>
      <c r="AC16" s="106">
        <v>0</v>
      </c>
      <c r="AD16" s="53">
        <v>0</v>
      </c>
      <c r="AE16" s="107">
        <v>5.47</v>
      </c>
      <c r="AF16" s="108">
        <v>5.5339999999999998</v>
      </c>
      <c r="AG16" s="109">
        <v>0</v>
      </c>
      <c r="AH16" s="110">
        <v>5.1470000000000002</v>
      </c>
      <c r="AI16" s="111">
        <v>5.3639999999999999</v>
      </c>
      <c r="AJ16" s="112">
        <v>5.2320000000000002</v>
      </c>
      <c r="AK16" s="113">
        <v>5.4080000000000004</v>
      </c>
      <c r="AL16" s="53">
        <v>0</v>
      </c>
      <c r="AM16" s="114">
        <v>4.4879999999999995</v>
      </c>
      <c r="AN16" s="115">
        <v>5.1660000000000004</v>
      </c>
      <c r="AO16" s="116">
        <v>5.4550000000000001</v>
      </c>
      <c r="AP16" s="117">
        <v>4.3159999999999998</v>
      </c>
      <c r="AQ16" s="117">
        <v>4.5839999999999996</v>
      </c>
      <c r="AR16" s="117">
        <v>4.7469999999999999</v>
      </c>
      <c r="AS16" s="118">
        <v>4.82</v>
      </c>
      <c r="AT16" s="119">
        <v>4.891</v>
      </c>
      <c r="AU16" s="119">
        <v>5.2050000000000001</v>
      </c>
      <c r="AV16" s="53">
        <v>0</v>
      </c>
      <c r="AW16" s="120">
        <v>4.2880000000000003</v>
      </c>
      <c r="AX16" s="121">
        <v>4.2270000000000003</v>
      </c>
      <c r="AY16" s="122">
        <v>4.3849999999999998</v>
      </c>
      <c r="AZ16" s="123">
        <v>5.1159999999999997</v>
      </c>
      <c r="BA16" s="124">
        <v>4.6769999999999996</v>
      </c>
      <c r="BB16" s="125">
        <v>4.6820000000000004</v>
      </c>
      <c r="BC16" s="126">
        <v>0</v>
      </c>
      <c r="BD16" s="127">
        <v>4.048</v>
      </c>
      <c r="BE16" s="128">
        <v>4.173</v>
      </c>
      <c r="BF16" s="128">
        <v>4.5120000000000005</v>
      </c>
      <c r="BG16" s="129">
        <v>4.944</v>
      </c>
      <c r="BH16" s="128">
        <v>5.1630000000000003</v>
      </c>
      <c r="BI16" s="130">
        <v>4.3479999999999999</v>
      </c>
      <c r="BJ16" s="131">
        <v>4.7549999999999999</v>
      </c>
      <c r="BK16" s="132">
        <v>5.2880000000000003</v>
      </c>
      <c r="BL16" s="133">
        <v>5.5430000000000001</v>
      </c>
    </row>
    <row r="17" spans="1:64" x14ac:dyDescent="0.25">
      <c r="A17" s="23">
        <v>41956</v>
      </c>
      <c r="B17" s="32">
        <v>0</v>
      </c>
      <c r="C17" s="87">
        <v>0</v>
      </c>
      <c r="D17" s="88">
        <v>3.544</v>
      </c>
      <c r="E17" s="88">
        <v>3.7759999999999998</v>
      </c>
      <c r="F17" s="89">
        <v>3.8519999999999999</v>
      </c>
      <c r="G17" s="90">
        <v>3.9769999999999999</v>
      </c>
      <c r="H17" s="38">
        <v>4.0359999999999996</v>
      </c>
      <c r="I17" s="91">
        <v>4.1310000000000002</v>
      </c>
      <c r="J17" s="40"/>
      <c r="K17" s="40"/>
      <c r="L17" s="41">
        <v>41956</v>
      </c>
      <c r="M17" s="92">
        <v>4.1680000000000001</v>
      </c>
      <c r="N17" s="93">
        <v>4.3209999999999997</v>
      </c>
      <c r="O17" s="94">
        <v>4.3650000000000002</v>
      </c>
      <c r="P17" s="95">
        <v>4.5730000000000004</v>
      </c>
      <c r="Q17" s="96">
        <v>4.9030000000000005</v>
      </c>
      <c r="R17" s="47">
        <v>5.1340000000000003</v>
      </c>
      <c r="S17" s="97">
        <v>4.5960000000000001</v>
      </c>
      <c r="T17" s="98">
        <v>4.7539999999999996</v>
      </c>
      <c r="U17" s="99">
        <v>5.3949999999999996</v>
      </c>
      <c r="V17" s="100">
        <v>5.4569999999999999</v>
      </c>
      <c r="W17" s="101">
        <v>5.694</v>
      </c>
      <c r="X17" s="53">
        <v>0</v>
      </c>
      <c r="Y17" s="102">
        <v>4.7140000000000004</v>
      </c>
      <c r="Z17" s="103">
        <v>5.26</v>
      </c>
      <c r="AA17" s="104">
        <v>5.4269999999999996</v>
      </c>
      <c r="AB17" s="105">
        <v>5.92</v>
      </c>
      <c r="AC17" s="106">
        <v>0</v>
      </c>
      <c r="AD17" s="53">
        <v>0</v>
      </c>
      <c r="AE17" s="107">
        <v>5.4790000000000001</v>
      </c>
      <c r="AF17" s="108">
        <v>5.5369999999999999</v>
      </c>
      <c r="AG17" s="109">
        <v>0</v>
      </c>
      <c r="AH17" s="110">
        <v>5.14</v>
      </c>
      <c r="AI17" s="111">
        <v>5.3730000000000002</v>
      </c>
      <c r="AJ17" s="112">
        <v>5.2350000000000003</v>
      </c>
      <c r="AK17" s="113">
        <v>5.4210000000000003</v>
      </c>
      <c r="AL17" s="53">
        <v>0</v>
      </c>
      <c r="AM17" s="114">
        <v>4.468</v>
      </c>
      <c r="AN17" s="115">
        <v>5.1689999999999996</v>
      </c>
      <c r="AO17" s="116">
        <v>5.4630000000000001</v>
      </c>
      <c r="AP17" s="117">
        <v>4.3090000000000002</v>
      </c>
      <c r="AQ17" s="117">
        <v>4.5880000000000001</v>
      </c>
      <c r="AR17" s="117">
        <v>4.7480000000000002</v>
      </c>
      <c r="AS17" s="118">
        <v>4.819</v>
      </c>
      <c r="AT17" s="119">
        <v>4.8789999999999996</v>
      </c>
      <c r="AU17" s="119">
        <v>5.218</v>
      </c>
      <c r="AV17" s="53">
        <v>0</v>
      </c>
      <c r="AW17" s="120">
        <v>4.2539999999999996</v>
      </c>
      <c r="AX17" s="121">
        <v>4.2069999999999999</v>
      </c>
      <c r="AY17" s="122">
        <v>4.3760000000000003</v>
      </c>
      <c r="AZ17" s="123">
        <v>5.117</v>
      </c>
      <c r="BA17" s="124">
        <v>4.3090000000000002</v>
      </c>
      <c r="BB17" s="125">
        <v>4.6870000000000003</v>
      </c>
      <c r="BC17" s="126">
        <v>0</v>
      </c>
      <c r="BD17" s="127">
        <v>3.9590000000000001</v>
      </c>
      <c r="BE17" s="128">
        <v>4.1660000000000004</v>
      </c>
      <c r="BF17" s="128">
        <v>4.516</v>
      </c>
      <c r="BG17" s="129">
        <v>4.9340000000000002</v>
      </c>
      <c r="BH17" s="128">
        <v>5.1740000000000004</v>
      </c>
      <c r="BI17" s="130">
        <v>4.2949999999999999</v>
      </c>
      <c r="BJ17" s="131">
        <v>4.7519999999999998</v>
      </c>
      <c r="BK17" s="132">
        <v>5.2889999999999997</v>
      </c>
      <c r="BL17" s="133">
        <v>5.548</v>
      </c>
    </row>
    <row r="18" spans="1:64" x14ac:dyDescent="0.25">
      <c r="A18" s="23">
        <v>41957</v>
      </c>
      <c r="B18" s="32">
        <v>0</v>
      </c>
      <c r="C18" s="87">
        <v>0</v>
      </c>
      <c r="D18" s="88">
        <v>3.55</v>
      </c>
      <c r="E18" s="88">
        <v>3.7610000000000001</v>
      </c>
      <c r="F18" s="89">
        <v>3.8380000000000001</v>
      </c>
      <c r="G18" s="90">
        <v>3.9590000000000001</v>
      </c>
      <c r="H18" s="38">
        <v>4.0170000000000003</v>
      </c>
      <c r="I18" s="91">
        <v>4.1109999999999998</v>
      </c>
      <c r="J18" s="40"/>
      <c r="K18" s="40"/>
      <c r="L18" s="41">
        <v>41957</v>
      </c>
      <c r="M18" s="92">
        <v>4.1539999999999999</v>
      </c>
      <c r="N18" s="93">
        <v>4.3600000000000003</v>
      </c>
      <c r="O18" s="94">
        <v>4.5780000000000003</v>
      </c>
      <c r="P18" s="95">
        <v>4.5649999999999995</v>
      </c>
      <c r="Q18" s="96">
        <v>4.8879999999999999</v>
      </c>
      <c r="R18" s="47">
        <v>5.1120000000000001</v>
      </c>
      <c r="S18" s="97">
        <v>4.609</v>
      </c>
      <c r="T18" s="98">
        <v>4.7430000000000003</v>
      </c>
      <c r="U18" s="99">
        <v>5.3780000000000001</v>
      </c>
      <c r="V18" s="100">
        <v>5.4379999999999997</v>
      </c>
      <c r="W18" s="101">
        <v>5.6639999999999997</v>
      </c>
      <c r="X18" s="53">
        <v>0</v>
      </c>
      <c r="Y18" s="102">
        <v>4.702</v>
      </c>
      <c r="Z18" s="103">
        <v>5.2430000000000003</v>
      </c>
      <c r="AA18" s="104">
        <v>5.4089999999999998</v>
      </c>
      <c r="AB18" s="105">
        <v>5.891</v>
      </c>
      <c r="AC18" s="106">
        <v>0</v>
      </c>
      <c r="AD18" s="53">
        <v>0</v>
      </c>
      <c r="AE18" s="107">
        <v>5.4580000000000002</v>
      </c>
      <c r="AF18" s="108">
        <v>5.5149999999999997</v>
      </c>
      <c r="AG18" s="109">
        <v>0</v>
      </c>
      <c r="AH18" s="110">
        <v>5.1289999999999996</v>
      </c>
      <c r="AI18" s="111">
        <v>5.3520000000000003</v>
      </c>
      <c r="AJ18" s="112">
        <v>5.2210000000000001</v>
      </c>
      <c r="AK18" s="113">
        <v>5.4</v>
      </c>
      <c r="AL18" s="53">
        <v>0</v>
      </c>
      <c r="AM18" s="114">
        <v>4.4630000000000001</v>
      </c>
      <c r="AN18" s="115">
        <v>5.1559999999999997</v>
      </c>
      <c r="AO18" s="116">
        <v>5.4429999999999996</v>
      </c>
      <c r="AP18" s="117">
        <v>4.3010000000000002</v>
      </c>
      <c r="AQ18" s="117">
        <v>4.5720000000000001</v>
      </c>
      <c r="AR18" s="117">
        <v>4.7320000000000002</v>
      </c>
      <c r="AS18" s="118">
        <v>4.8010000000000002</v>
      </c>
      <c r="AT18" s="119">
        <v>4.8629999999999995</v>
      </c>
      <c r="AU18" s="119">
        <v>5.19</v>
      </c>
      <c r="AV18" s="53">
        <v>0</v>
      </c>
      <c r="AW18" s="120">
        <v>4.226</v>
      </c>
      <c r="AX18" s="121">
        <v>4.1849999999999996</v>
      </c>
      <c r="AY18" s="122">
        <v>4.3639999999999999</v>
      </c>
      <c r="AZ18" s="123">
        <v>5.101</v>
      </c>
      <c r="BA18" s="124">
        <v>3.9</v>
      </c>
      <c r="BB18" s="125">
        <v>4.6680000000000001</v>
      </c>
      <c r="BC18" s="126">
        <v>0</v>
      </c>
      <c r="BD18" s="127">
        <v>3.9390000000000001</v>
      </c>
      <c r="BE18" s="128">
        <v>4.157</v>
      </c>
      <c r="BF18" s="128">
        <v>4.5019999999999998</v>
      </c>
      <c r="BG18" s="129">
        <v>4.9180000000000001</v>
      </c>
      <c r="BH18" s="128">
        <v>5.1470000000000002</v>
      </c>
      <c r="BI18" s="130">
        <v>4.2649999999999997</v>
      </c>
      <c r="BJ18" s="131">
        <v>4.742</v>
      </c>
      <c r="BK18" s="132">
        <v>5.2720000000000002</v>
      </c>
      <c r="BL18" s="133">
        <v>5.5220000000000002</v>
      </c>
    </row>
    <row r="19" spans="1:64" x14ac:dyDescent="0.25">
      <c r="A19" s="23">
        <v>41960</v>
      </c>
      <c r="B19" s="32">
        <v>0</v>
      </c>
      <c r="C19" s="87">
        <v>0</v>
      </c>
      <c r="D19" s="88">
        <v>3.5489999999999999</v>
      </c>
      <c r="E19" s="88">
        <v>3.7389999999999999</v>
      </c>
      <c r="F19" s="89">
        <v>3.8170000000000002</v>
      </c>
      <c r="G19" s="90">
        <v>3.92</v>
      </c>
      <c r="H19" s="38">
        <v>3.99</v>
      </c>
      <c r="I19" s="91">
        <v>4.08</v>
      </c>
      <c r="J19" s="40"/>
      <c r="K19" s="40"/>
      <c r="L19" s="41">
        <v>41960</v>
      </c>
      <c r="M19" s="92">
        <v>4.1639999999999997</v>
      </c>
      <c r="N19" s="93">
        <v>4.3280000000000003</v>
      </c>
      <c r="O19" s="94">
        <v>4.4329999999999998</v>
      </c>
      <c r="P19" s="95">
        <v>4.5659999999999998</v>
      </c>
      <c r="Q19" s="96">
        <v>4.891</v>
      </c>
      <c r="R19" s="47">
        <v>5.1130000000000004</v>
      </c>
      <c r="S19" s="97">
        <v>4.6280000000000001</v>
      </c>
      <c r="T19" s="98">
        <v>4.7530000000000001</v>
      </c>
      <c r="U19" s="99">
        <v>5.3760000000000003</v>
      </c>
      <c r="V19" s="100">
        <v>5.4379999999999997</v>
      </c>
      <c r="W19" s="101">
        <v>5.6550000000000002</v>
      </c>
      <c r="X19" s="53">
        <v>0</v>
      </c>
      <c r="Y19" s="102">
        <v>4.7130000000000001</v>
      </c>
      <c r="Z19" s="103">
        <v>5.25</v>
      </c>
      <c r="AA19" s="104">
        <v>5.4119999999999999</v>
      </c>
      <c r="AB19" s="105">
        <v>5.8849999999999998</v>
      </c>
      <c r="AC19" s="106">
        <v>0</v>
      </c>
      <c r="AD19" s="53">
        <v>0</v>
      </c>
      <c r="AE19" s="107">
        <v>5.4580000000000002</v>
      </c>
      <c r="AF19" s="108">
        <v>5.516</v>
      </c>
      <c r="AG19" s="109">
        <v>0</v>
      </c>
      <c r="AH19" s="110">
        <v>5.1280000000000001</v>
      </c>
      <c r="AI19" s="111">
        <v>5.3609999999999998</v>
      </c>
      <c r="AJ19" s="112">
        <v>5.2169999999999996</v>
      </c>
      <c r="AK19" s="113">
        <v>5.3920000000000003</v>
      </c>
      <c r="AL19" s="53">
        <v>0</v>
      </c>
      <c r="AM19" s="114">
        <v>4.4660000000000002</v>
      </c>
      <c r="AN19" s="115">
        <v>5.1639999999999997</v>
      </c>
      <c r="AO19" s="116">
        <v>5.4489999999999998</v>
      </c>
      <c r="AP19" s="117">
        <v>4.3120000000000003</v>
      </c>
      <c r="AQ19" s="117">
        <v>4.577</v>
      </c>
      <c r="AR19" s="117">
        <v>4.7359999999999998</v>
      </c>
      <c r="AS19" s="118">
        <v>4.806</v>
      </c>
      <c r="AT19" s="119">
        <v>4.8680000000000003</v>
      </c>
      <c r="AU19" s="119">
        <v>5.1840000000000002</v>
      </c>
      <c r="AV19" s="53">
        <v>0</v>
      </c>
      <c r="AW19" s="120">
        <v>4.2430000000000003</v>
      </c>
      <c r="AX19" s="121">
        <v>4.1980000000000004</v>
      </c>
      <c r="AY19" s="122">
        <v>4.3730000000000002</v>
      </c>
      <c r="AZ19" s="123">
        <v>5.1029999999999998</v>
      </c>
      <c r="BA19" s="124">
        <v>4.4859999999999998</v>
      </c>
      <c r="BB19" s="125">
        <v>4.7140000000000004</v>
      </c>
      <c r="BC19" s="126">
        <v>0</v>
      </c>
      <c r="BD19" s="127">
        <v>3.9630000000000001</v>
      </c>
      <c r="BE19" s="128">
        <v>4.165</v>
      </c>
      <c r="BF19" s="128">
        <v>4.5110000000000001</v>
      </c>
      <c r="BG19" s="129">
        <v>4.9190000000000005</v>
      </c>
      <c r="BH19" s="128">
        <v>5.1370000000000005</v>
      </c>
      <c r="BI19" s="130">
        <v>4.2590000000000003</v>
      </c>
      <c r="BJ19" s="131">
        <v>4.7519999999999998</v>
      </c>
      <c r="BK19" s="132">
        <v>5.2750000000000004</v>
      </c>
      <c r="BL19" s="133">
        <v>5.5220000000000002</v>
      </c>
    </row>
    <row r="20" spans="1:64" x14ac:dyDescent="0.25">
      <c r="A20" s="23">
        <v>41961</v>
      </c>
      <c r="B20" s="32">
        <v>0</v>
      </c>
      <c r="C20" s="87">
        <v>0</v>
      </c>
      <c r="D20" s="88">
        <v>3.5460000000000003</v>
      </c>
      <c r="E20" s="88">
        <v>3.7370000000000001</v>
      </c>
      <c r="F20" s="89">
        <v>3.8149999999999999</v>
      </c>
      <c r="G20" s="90">
        <v>3.9210000000000003</v>
      </c>
      <c r="H20" s="38">
        <v>3.9929999999999999</v>
      </c>
      <c r="I20" s="91">
        <v>4.0839999999999996</v>
      </c>
      <c r="J20" s="40"/>
      <c r="K20" s="40"/>
      <c r="L20" s="41">
        <v>41961</v>
      </c>
      <c r="M20" s="92">
        <v>4.1580000000000004</v>
      </c>
      <c r="N20" s="93">
        <v>4.2990000000000004</v>
      </c>
      <c r="O20" s="94">
        <v>4.3449999999999998</v>
      </c>
      <c r="P20" s="95">
        <v>4.5519999999999996</v>
      </c>
      <c r="Q20" s="96">
        <v>4.88</v>
      </c>
      <c r="R20" s="47">
        <v>5.1029999999999998</v>
      </c>
      <c r="S20" s="97">
        <v>4.5789999999999997</v>
      </c>
      <c r="T20" s="98">
        <v>4.7379999999999995</v>
      </c>
      <c r="U20" s="99">
        <v>5.3689999999999998</v>
      </c>
      <c r="V20" s="100">
        <v>5.4269999999999996</v>
      </c>
      <c r="W20" s="101">
        <v>5.6539999999999999</v>
      </c>
      <c r="X20" s="53">
        <v>0</v>
      </c>
      <c r="Y20" s="102">
        <v>4.6980000000000004</v>
      </c>
      <c r="Z20" s="103">
        <v>5.2379999999999995</v>
      </c>
      <c r="AA20" s="104">
        <v>5.4009999999999998</v>
      </c>
      <c r="AB20" s="105">
        <v>5.8760000000000003</v>
      </c>
      <c r="AC20" s="106">
        <v>0</v>
      </c>
      <c r="AD20" s="53">
        <v>0</v>
      </c>
      <c r="AE20" s="107">
        <v>5.4459999999999997</v>
      </c>
      <c r="AF20" s="108">
        <v>5.5039999999999996</v>
      </c>
      <c r="AG20" s="109">
        <v>0</v>
      </c>
      <c r="AH20" s="110">
        <v>5.1260000000000003</v>
      </c>
      <c r="AI20" s="111">
        <v>5.35</v>
      </c>
      <c r="AJ20" s="112">
        <v>5.2030000000000003</v>
      </c>
      <c r="AK20" s="113">
        <v>5.3940000000000001</v>
      </c>
      <c r="AL20" s="53">
        <v>0</v>
      </c>
      <c r="AM20" s="114">
        <v>4.4619999999999997</v>
      </c>
      <c r="AN20" s="115">
        <v>5.1520000000000001</v>
      </c>
      <c r="AO20" s="116">
        <v>5.4390000000000001</v>
      </c>
      <c r="AP20" s="117">
        <v>4.2919999999999998</v>
      </c>
      <c r="AQ20" s="117">
        <v>4.5609999999999999</v>
      </c>
      <c r="AR20" s="117">
        <v>4.7249999999999996</v>
      </c>
      <c r="AS20" s="118">
        <v>4.7949999999999999</v>
      </c>
      <c r="AT20" s="119">
        <v>4.8520000000000003</v>
      </c>
      <c r="AU20" s="119">
        <v>5.1769999999999996</v>
      </c>
      <c r="AV20" s="53">
        <v>0</v>
      </c>
      <c r="AW20" s="120">
        <v>4.242</v>
      </c>
      <c r="AX20" s="121">
        <v>4.1950000000000003</v>
      </c>
      <c r="AY20" s="122">
        <v>4.3639999999999999</v>
      </c>
      <c r="AZ20" s="123">
        <v>5.0919999999999996</v>
      </c>
      <c r="BA20" s="124">
        <v>4.6449999999999996</v>
      </c>
      <c r="BB20" s="125">
        <v>4.6959999999999997</v>
      </c>
      <c r="BC20" s="126">
        <v>0</v>
      </c>
      <c r="BD20" s="127">
        <v>3.9729999999999999</v>
      </c>
      <c r="BE20" s="128">
        <v>4.1550000000000002</v>
      </c>
      <c r="BF20" s="128">
        <v>4.4980000000000002</v>
      </c>
      <c r="BG20" s="129">
        <v>4.9059999999999997</v>
      </c>
      <c r="BH20" s="128">
        <v>5.1310000000000002</v>
      </c>
      <c r="BI20" s="130">
        <v>4.2629999999999999</v>
      </c>
      <c r="BJ20" s="131">
        <v>4.7379999999999995</v>
      </c>
      <c r="BK20" s="132">
        <v>5.2649999999999997</v>
      </c>
      <c r="BL20" s="133">
        <v>5.5120000000000005</v>
      </c>
    </row>
    <row r="21" spans="1:64" x14ac:dyDescent="0.25">
      <c r="A21" s="23">
        <v>41962</v>
      </c>
      <c r="B21" s="32">
        <v>0</v>
      </c>
      <c r="C21" s="87">
        <v>0</v>
      </c>
      <c r="D21" s="88">
        <v>3.5489999999999999</v>
      </c>
      <c r="E21" s="88">
        <v>3.726</v>
      </c>
      <c r="F21" s="89">
        <v>3.8050000000000002</v>
      </c>
      <c r="G21" s="90">
        <v>3.91</v>
      </c>
      <c r="H21" s="38">
        <v>3.9619999999999997</v>
      </c>
      <c r="I21" s="91">
        <v>4.0720000000000001</v>
      </c>
      <c r="J21" s="40"/>
      <c r="K21" s="40"/>
      <c r="L21" s="41">
        <v>41962</v>
      </c>
      <c r="M21" s="92">
        <v>4.1559999999999997</v>
      </c>
      <c r="N21" s="93">
        <v>4.26</v>
      </c>
      <c r="O21" s="94">
        <v>4.343</v>
      </c>
      <c r="P21" s="95">
        <v>4.41</v>
      </c>
      <c r="Q21" s="96">
        <v>4.875</v>
      </c>
      <c r="R21" s="47">
        <v>5.101</v>
      </c>
      <c r="S21" s="97">
        <v>4.5759999999999996</v>
      </c>
      <c r="T21" s="98">
        <v>4.7249999999999996</v>
      </c>
      <c r="U21" s="99">
        <v>5.3629999999999995</v>
      </c>
      <c r="V21" s="100">
        <v>5.4249999999999998</v>
      </c>
      <c r="W21" s="101">
        <v>5.6509999999999998</v>
      </c>
      <c r="X21" s="53">
        <v>0</v>
      </c>
      <c r="Y21" s="102">
        <v>4.6879999999999997</v>
      </c>
      <c r="Z21" s="103">
        <v>5.23</v>
      </c>
      <c r="AA21" s="104">
        <v>5.3959999999999999</v>
      </c>
      <c r="AB21" s="105">
        <v>5.8769999999999998</v>
      </c>
      <c r="AC21" s="106">
        <v>0</v>
      </c>
      <c r="AD21" s="53">
        <v>0</v>
      </c>
      <c r="AE21" s="107">
        <v>5.4450000000000003</v>
      </c>
      <c r="AF21" s="108">
        <v>5.5039999999999996</v>
      </c>
      <c r="AG21" s="109">
        <v>0</v>
      </c>
      <c r="AH21" s="110">
        <v>5.1130000000000004</v>
      </c>
      <c r="AI21" s="111">
        <v>5.3410000000000002</v>
      </c>
      <c r="AJ21" s="112">
        <v>5.202</v>
      </c>
      <c r="AK21" s="113">
        <v>5.3849999999999998</v>
      </c>
      <c r="AL21" s="53">
        <v>0</v>
      </c>
      <c r="AM21" s="114">
        <v>4.4630000000000001</v>
      </c>
      <c r="AN21" s="115">
        <v>5.141</v>
      </c>
      <c r="AO21" s="116">
        <v>5.4279999999999999</v>
      </c>
      <c r="AP21" s="117">
        <v>4.2789999999999999</v>
      </c>
      <c r="AQ21" s="117">
        <v>4.5540000000000003</v>
      </c>
      <c r="AR21" s="117">
        <v>4.7160000000000002</v>
      </c>
      <c r="AS21" s="118">
        <v>4.79</v>
      </c>
      <c r="AT21" s="119">
        <v>4.8469999999999995</v>
      </c>
      <c r="AU21" s="119">
        <v>5.1769999999999996</v>
      </c>
      <c r="AV21" s="53">
        <v>0</v>
      </c>
      <c r="AW21" s="120">
        <v>4.1790000000000003</v>
      </c>
      <c r="AX21" s="121">
        <v>4.1790000000000003</v>
      </c>
      <c r="AY21" s="122">
        <v>4.3570000000000002</v>
      </c>
      <c r="AZ21" s="123">
        <v>5.0860000000000003</v>
      </c>
      <c r="BA21" s="124">
        <v>7.0960000000000001</v>
      </c>
      <c r="BB21" s="125">
        <v>4.6890000000000001</v>
      </c>
      <c r="BC21" s="126">
        <v>0</v>
      </c>
      <c r="BD21" s="127">
        <v>3.99</v>
      </c>
      <c r="BE21" s="128">
        <v>4.1529999999999996</v>
      </c>
      <c r="BF21" s="128">
        <v>4.4790000000000001</v>
      </c>
      <c r="BG21" s="129">
        <v>4.9050000000000002</v>
      </c>
      <c r="BH21" s="128">
        <v>5.1230000000000002</v>
      </c>
      <c r="BI21" s="130">
        <v>4.2759999999999998</v>
      </c>
      <c r="BJ21" s="131">
        <v>4.7240000000000002</v>
      </c>
      <c r="BK21" s="132">
        <v>5.258</v>
      </c>
      <c r="BL21" s="133">
        <v>5.5120000000000005</v>
      </c>
    </row>
    <row r="22" spans="1:64" x14ac:dyDescent="0.25">
      <c r="A22" s="23">
        <v>41963</v>
      </c>
      <c r="B22" s="32">
        <v>0</v>
      </c>
      <c r="C22" s="87">
        <v>0</v>
      </c>
      <c r="D22" s="88">
        <v>3.5609999999999999</v>
      </c>
      <c r="E22" s="88">
        <v>3.74</v>
      </c>
      <c r="F22" s="89">
        <v>3.819</v>
      </c>
      <c r="G22" s="90">
        <v>3.9249999999999998</v>
      </c>
      <c r="H22" s="38">
        <v>3.9889999999999999</v>
      </c>
      <c r="I22" s="91">
        <v>4.0860000000000003</v>
      </c>
      <c r="J22" s="40"/>
      <c r="K22" s="40"/>
      <c r="L22" s="41">
        <v>41963</v>
      </c>
      <c r="M22" s="92">
        <v>4.1449999999999996</v>
      </c>
      <c r="N22" s="93">
        <v>4.3369999999999997</v>
      </c>
      <c r="O22" s="94">
        <v>4.5449999999999999</v>
      </c>
      <c r="P22" s="95">
        <v>4.5369999999999999</v>
      </c>
      <c r="Q22" s="96">
        <v>4.867</v>
      </c>
      <c r="R22" s="47">
        <v>5.0940000000000003</v>
      </c>
      <c r="S22" s="97">
        <v>4.5670000000000002</v>
      </c>
      <c r="T22" s="98">
        <v>4.7190000000000003</v>
      </c>
      <c r="U22" s="99">
        <v>5.3570000000000002</v>
      </c>
      <c r="V22" s="100">
        <v>5.4169999999999998</v>
      </c>
      <c r="W22" s="101">
        <v>5.6449999999999996</v>
      </c>
      <c r="X22" s="53">
        <v>0</v>
      </c>
      <c r="Y22" s="102">
        <v>4.6779999999999999</v>
      </c>
      <c r="Z22" s="103">
        <v>5.22</v>
      </c>
      <c r="AA22" s="104">
        <v>5.3890000000000002</v>
      </c>
      <c r="AB22" s="105">
        <v>5.87</v>
      </c>
      <c r="AC22" s="106">
        <v>0</v>
      </c>
      <c r="AD22" s="53">
        <v>0</v>
      </c>
      <c r="AE22" s="107">
        <v>5.4409999999999998</v>
      </c>
      <c r="AF22" s="108">
        <v>5.4969999999999999</v>
      </c>
      <c r="AG22" s="109">
        <v>0</v>
      </c>
      <c r="AH22" s="110">
        <v>5.1059999999999999</v>
      </c>
      <c r="AI22" s="111">
        <v>5.3310000000000004</v>
      </c>
      <c r="AJ22" s="112">
        <v>5.1950000000000003</v>
      </c>
      <c r="AK22" s="113">
        <v>5.3760000000000003</v>
      </c>
      <c r="AL22" s="53">
        <v>0</v>
      </c>
      <c r="AM22" s="114">
        <v>4.4550000000000001</v>
      </c>
      <c r="AN22" s="115">
        <v>5.1340000000000003</v>
      </c>
      <c r="AO22" s="116">
        <v>5.4210000000000003</v>
      </c>
      <c r="AP22" s="117">
        <v>4.274</v>
      </c>
      <c r="AQ22" s="117">
        <v>4.548</v>
      </c>
      <c r="AR22" s="117">
        <v>4.7080000000000002</v>
      </c>
      <c r="AS22" s="118">
        <v>4.782</v>
      </c>
      <c r="AT22" s="119">
        <v>4.8410000000000002</v>
      </c>
      <c r="AU22" s="119">
        <v>5.1689999999999996</v>
      </c>
      <c r="AV22" s="53">
        <v>0</v>
      </c>
      <c r="AW22" s="120">
        <v>4.2290000000000001</v>
      </c>
      <c r="AX22" s="121">
        <v>4.1740000000000004</v>
      </c>
      <c r="AY22" s="122">
        <v>4.3490000000000002</v>
      </c>
      <c r="AZ22" s="123">
        <v>5.0810000000000004</v>
      </c>
      <c r="BA22" s="124">
        <v>7.0960000000000001</v>
      </c>
      <c r="BB22" s="125">
        <v>4.6440000000000001</v>
      </c>
      <c r="BC22" s="126">
        <v>0</v>
      </c>
      <c r="BD22" s="127">
        <v>3.956</v>
      </c>
      <c r="BE22" s="128">
        <v>4.141</v>
      </c>
      <c r="BF22" s="128">
        <v>4.4729999999999999</v>
      </c>
      <c r="BG22" s="129">
        <v>4.8970000000000002</v>
      </c>
      <c r="BH22" s="128">
        <v>5.117</v>
      </c>
      <c r="BI22" s="130">
        <v>4.2450000000000001</v>
      </c>
      <c r="BJ22" s="131">
        <v>4.7149999999999999</v>
      </c>
      <c r="BK22" s="132">
        <v>5.2510000000000003</v>
      </c>
      <c r="BL22" s="133">
        <v>5.5049999999999999</v>
      </c>
    </row>
    <row r="23" spans="1:64" x14ac:dyDescent="0.25">
      <c r="A23" s="23">
        <v>41964</v>
      </c>
      <c r="B23" s="32">
        <v>0</v>
      </c>
      <c r="C23" s="87">
        <v>0</v>
      </c>
      <c r="D23" s="88">
        <v>3.5419999999999998</v>
      </c>
      <c r="E23" s="88">
        <v>3.7309999999999999</v>
      </c>
      <c r="F23" s="89">
        <v>3.8079999999999998</v>
      </c>
      <c r="G23" s="90">
        <v>3.911</v>
      </c>
      <c r="H23" s="38">
        <v>3.9830000000000001</v>
      </c>
      <c r="I23" s="91">
        <v>4.077</v>
      </c>
      <c r="J23" s="40"/>
      <c r="K23" s="40"/>
      <c r="L23" s="41">
        <v>41964</v>
      </c>
      <c r="M23" s="92">
        <v>4.141</v>
      </c>
      <c r="N23" s="93">
        <v>4.2300000000000004</v>
      </c>
      <c r="O23" s="94">
        <v>4.3310000000000004</v>
      </c>
      <c r="P23" s="95">
        <v>4.3339999999999996</v>
      </c>
      <c r="Q23" s="96">
        <v>4.8620000000000001</v>
      </c>
      <c r="R23" s="47">
        <v>5.0890000000000004</v>
      </c>
      <c r="S23" s="97">
        <v>4.5519999999999996</v>
      </c>
      <c r="T23" s="98">
        <v>4.7169999999999996</v>
      </c>
      <c r="U23" s="99">
        <v>5.35</v>
      </c>
      <c r="V23" s="100">
        <v>5.4119999999999999</v>
      </c>
      <c r="W23" s="101">
        <v>5.6420000000000003</v>
      </c>
      <c r="X23" s="53">
        <v>0</v>
      </c>
      <c r="Y23" s="102">
        <v>4.6740000000000004</v>
      </c>
      <c r="Z23" s="103">
        <v>5.2160000000000002</v>
      </c>
      <c r="AA23" s="104">
        <v>5.3840000000000003</v>
      </c>
      <c r="AB23" s="105">
        <v>5.8680000000000003</v>
      </c>
      <c r="AC23" s="106">
        <v>0</v>
      </c>
      <c r="AD23" s="53">
        <v>0</v>
      </c>
      <c r="AE23" s="107">
        <v>5.4320000000000004</v>
      </c>
      <c r="AF23" s="108">
        <v>5.492</v>
      </c>
      <c r="AG23" s="109">
        <v>0</v>
      </c>
      <c r="AH23" s="110">
        <v>5.0979999999999999</v>
      </c>
      <c r="AI23" s="111">
        <v>5.3280000000000003</v>
      </c>
      <c r="AJ23" s="112">
        <v>5.1870000000000003</v>
      </c>
      <c r="AK23" s="113">
        <v>5.37</v>
      </c>
      <c r="AL23" s="53">
        <v>0</v>
      </c>
      <c r="AM23" s="114">
        <v>4.45</v>
      </c>
      <c r="AN23" s="115">
        <v>5.13</v>
      </c>
      <c r="AO23" s="116">
        <v>5.415</v>
      </c>
      <c r="AP23" s="117">
        <v>4.2720000000000002</v>
      </c>
      <c r="AQ23" s="117">
        <v>4.5440000000000005</v>
      </c>
      <c r="AR23" s="117">
        <v>4.7030000000000003</v>
      </c>
      <c r="AS23" s="118">
        <v>4.7759999999999998</v>
      </c>
      <c r="AT23" s="119">
        <v>4.8360000000000003</v>
      </c>
      <c r="AU23" s="119">
        <v>5.1669999999999998</v>
      </c>
      <c r="AV23" s="53">
        <v>0</v>
      </c>
      <c r="AW23" s="120">
        <v>4.226</v>
      </c>
      <c r="AX23" s="121">
        <v>4.2069999999999999</v>
      </c>
      <c r="AY23" s="122">
        <v>4.3490000000000002</v>
      </c>
      <c r="AZ23" s="123">
        <v>5.0759999999999996</v>
      </c>
      <c r="BA23" s="124">
        <v>7.0960000000000001</v>
      </c>
      <c r="BB23" s="125">
        <v>4.694</v>
      </c>
      <c r="BC23" s="126">
        <v>0</v>
      </c>
      <c r="BD23" s="127">
        <v>3.9279999999999999</v>
      </c>
      <c r="BE23" s="128">
        <v>4.1399999999999997</v>
      </c>
      <c r="BF23" s="128">
        <v>4.4710000000000001</v>
      </c>
      <c r="BG23" s="129">
        <v>4.891</v>
      </c>
      <c r="BH23" s="128">
        <v>5.2110000000000003</v>
      </c>
      <c r="BI23" s="130">
        <v>4.234</v>
      </c>
      <c r="BJ23" s="131">
        <v>4.7119999999999997</v>
      </c>
      <c r="BK23" s="132">
        <v>5.2450000000000001</v>
      </c>
      <c r="BL23" s="133">
        <v>5.5019999999999998</v>
      </c>
    </row>
    <row r="24" spans="1:64" x14ac:dyDescent="0.25">
      <c r="A24" s="23">
        <v>41967</v>
      </c>
      <c r="B24" s="32">
        <v>0</v>
      </c>
      <c r="C24" s="87">
        <v>0</v>
      </c>
      <c r="D24" s="88">
        <v>3.5609999999999999</v>
      </c>
      <c r="E24" s="88">
        <v>3.7410000000000001</v>
      </c>
      <c r="F24" s="89">
        <v>3.8209999999999997</v>
      </c>
      <c r="G24" s="90">
        <v>3.927</v>
      </c>
      <c r="H24" s="38">
        <v>3.9870000000000001</v>
      </c>
      <c r="I24" s="91">
        <v>4.0780000000000003</v>
      </c>
      <c r="J24" s="40"/>
      <c r="K24" s="40"/>
      <c r="L24" s="41">
        <v>41967</v>
      </c>
      <c r="M24" s="92">
        <v>4.1390000000000002</v>
      </c>
      <c r="N24" s="93">
        <v>4.2780000000000005</v>
      </c>
      <c r="O24" s="94">
        <v>4.3360000000000003</v>
      </c>
      <c r="P24" s="95">
        <v>4.53</v>
      </c>
      <c r="Q24" s="96">
        <v>4.8579999999999997</v>
      </c>
      <c r="R24" s="47">
        <v>5.0910000000000002</v>
      </c>
      <c r="S24" s="97">
        <v>4.5529999999999999</v>
      </c>
      <c r="T24" s="98">
        <v>4.7110000000000003</v>
      </c>
      <c r="U24" s="99">
        <v>5.351</v>
      </c>
      <c r="V24" s="100">
        <v>5.4089999999999998</v>
      </c>
      <c r="W24" s="101">
        <v>5.64</v>
      </c>
      <c r="X24" s="53">
        <v>0</v>
      </c>
      <c r="Y24" s="102">
        <v>4.6660000000000004</v>
      </c>
      <c r="Z24" s="103">
        <v>5.194</v>
      </c>
      <c r="AA24" s="104">
        <v>5.383</v>
      </c>
      <c r="AB24" s="105">
        <v>5.8659999999999997</v>
      </c>
      <c r="AC24" s="106">
        <v>0</v>
      </c>
      <c r="AD24" s="53">
        <v>0</v>
      </c>
      <c r="AE24" s="107">
        <v>5.4349999999999996</v>
      </c>
      <c r="AF24" s="108">
        <v>5.49</v>
      </c>
      <c r="AG24" s="109">
        <v>0</v>
      </c>
      <c r="AH24" s="110">
        <v>5.0990000000000002</v>
      </c>
      <c r="AI24" s="111">
        <v>5.327</v>
      </c>
      <c r="AJ24" s="112">
        <v>5.1829999999999998</v>
      </c>
      <c r="AK24" s="113">
        <v>5.3680000000000003</v>
      </c>
      <c r="AL24" s="53">
        <v>0</v>
      </c>
      <c r="AM24" s="114">
        <v>4.4550000000000001</v>
      </c>
      <c r="AN24" s="115">
        <v>5.1280000000000001</v>
      </c>
      <c r="AO24" s="116">
        <v>5.4130000000000003</v>
      </c>
      <c r="AP24" s="117">
        <v>4.2679999999999998</v>
      </c>
      <c r="AQ24" s="117">
        <v>4.5430000000000001</v>
      </c>
      <c r="AR24" s="117">
        <v>4.7009999999999996</v>
      </c>
      <c r="AS24" s="118">
        <v>4.7649999999999997</v>
      </c>
      <c r="AT24" s="119">
        <v>4.8120000000000003</v>
      </c>
      <c r="AU24" s="119">
        <v>5.1660000000000004</v>
      </c>
      <c r="AV24" s="53">
        <v>0</v>
      </c>
      <c r="AW24" s="120">
        <v>4.2300000000000004</v>
      </c>
      <c r="AX24" s="121">
        <v>4.1980000000000004</v>
      </c>
      <c r="AY24" s="122">
        <v>4.3380000000000001</v>
      </c>
      <c r="AZ24" s="123">
        <v>5.0750000000000002</v>
      </c>
      <c r="BA24" s="124">
        <v>0</v>
      </c>
      <c r="BB24" s="125">
        <v>4.7</v>
      </c>
      <c r="BC24" s="126">
        <v>0</v>
      </c>
      <c r="BD24" s="127">
        <v>3.9409999999999998</v>
      </c>
      <c r="BE24" s="128">
        <v>4.1310000000000002</v>
      </c>
      <c r="BF24" s="128">
        <v>4.4669999999999996</v>
      </c>
      <c r="BG24" s="129">
        <v>4.8899999999999997</v>
      </c>
      <c r="BH24" s="128">
        <v>5.2119999999999997</v>
      </c>
      <c r="BI24" s="130">
        <v>4.2430000000000003</v>
      </c>
      <c r="BJ24" s="131">
        <v>4.7190000000000003</v>
      </c>
      <c r="BK24" s="132">
        <v>5.2450000000000001</v>
      </c>
      <c r="BL24" s="133">
        <v>5.4989999999999997</v>
      </c>
    </row>
    <row r="25" spans="1:64" x14ac:dyDescent="0.25">
      <c r="A25" s="23">
        <v>41968</v>
      </c>
      <c r="B25" s="32">
        <v>0</v>
      </c>
      <c r="C25" s="87">
        <v>0</v>
      </c>
      <c r="D25" s="88">
        <v>3.5550000000000002</v>
      </c>
      <c r="E25" s="88">
        <v>3.6930000000000001</v>
      </c>
      <c r="F25" s="89">
        <v>3.7679999999999998</v>
      </c>
      <c r="G25" s="90">
        <v>3.875</v>
      </c>
      <c r="H25" s="38">
        <v>3.9290000000000003</v>
      </c>
      <c r="I25" s="91">
        <v>4.0170000000000003</v>
      </c>
      <c r="J25" s="40"/>
      <c r="K25" s="40"/>
      <c r="L25" s="41">
        <v>41968</v>
      </c>
      <c r="M25" s="92">
        <v>4.1289999999999996</v>
      </c>
      <c r="N25" s="93">
        <v>4.274</v>
      </c>
      <c r="O25" s="94">
        <v>4.4710000000000001</v>
      </c>
      <c r="P25" s="95">
        <v>4.484</v>
      </c>
      <c r="Q25" s="96">
        <v>4.7880000000000003</v>
      </c>
      <c r="R25" s="47">
        <v>5.0119999999999996</v>
      </c>
      <c r="S25" s="97">
        <v>4.5350000000000001</v>
      </c>
      <c r="T25" s="98">
        <v>4.67</v>
      </c>
      <c r="U25" s="99">
        <v>5.2880000000000003</v>
      </c>
      <c r="V25" s="100">
        <v>5.3339999999999996</v>
      </c>
      <c r="W25" s="101">
        <v>5.5629999999999997</v>
      </c>
      <c r="X25" s="53">
        <v>0</v>
      </c>
      <c r="Y25" s="102">
        <v>4.62</v>
      </c>
      <c r="Z25" s="103">
        <v>5.1479999999999997</v>
      </c>
      <c r="AA25" s="104">
        <v>5.3079999999999998</v>
      </c>
      <c r="AB25" s="105">
        <v>5.7809999999999997</v>
      </c>
      <c r="AC25" s="106">
        <v>0</v>
      </c>
      <c r="AD25" s="53">
        <v>0</v>
      </c>
      <c r="AE25" s="107">
        <v>5.3780000000000001</v>
      </c>
      <c r="AF25" s="108">
        <v>5.4119999999999999</v>
      </c>
      <c r="AG25" s="109">
        <v>0</v>
      </c>
      <c r="AH25" s="110">
        <v>5.0549999999999997</v>
      </c>
      <c r="AI25" s="111">
        <v>5.26</v>
      </c>
      <c r="AJ25" s="112">
        <v>5.1180000000000003</v>
      </c>
      <c r="AK25" s="113">
        <v>5.3140000000000001</v>
      </c>
      <c r="AL25" s="53">
        <v>0</v>
      </c>
      <c r="AM25" s="114">
        <v>4.4489999999999998</v>
      </c>
      <c r="AN25" s="115">
        <v>5.07</v>
      </c>
      <c r="AO25" s="116">
        <v>5.3469999999999995</v>
      </c>
      <c r="AP25" s="117">
        <v>4.2169999999999996</v>
      </c>
      <c r="AQ25" s="117">
        <v>4.4790000000000001</v>
      </c>
      <c r="AR25" s="117">
        <v>4.6319999999999997</v>
      </c>
      <c r="AS25" s="118">
        <v>4.7039999999999997</v>
      </c>
      <c r="AT25" s="119">
        <v>4.76</v>
      </c>
      <c r="AU25" s="119">
        <v>5.0810000000000004</v>
      </c>
      <c r="AV25" s="53">
        <v>0</v>
      </c>
      <c r="AW25" s="120">
        <v>4.2320000000000002</v>
      </c>
      <c r="AX25" s="121">
        <v>4.2140000000000004</v>
      </c>
      <c r="AY25" s="122">
        <v>4.319</v>
      </c>
      <c r="AZ25" s="123">
        <v>4.99</v>
      </c>
      <c r="BA25" s="124">
        <v>0</v>
      </c>
      <c r="BB25" s="125">
        <v>4.6260000000000003</v>
      </c>
      <c r="BC25" s="126">
        <v>0</v>
      </c>
      <c r="BD25" s="127">
        <v>3.9649999999999999</v>
      </c>
      <c r="BE25" s="128">
        <v>4.1150000000000002</v>
      </c>
      <c r="BF25" s="128">
        <v>4.41</v>
      </c>
      <c r="BG25" s="129">
        <v>4.8129999999999997</v>
      </c>
      <c r="BH25" s="128">
        <v>5.13</v>
      </c>
      <c r="BI25" s="130">
        <v>4.2539999999999996</v>
      </c>
      <c r="BJ25" s="131">
        <v>4.6630000000000003</v>
      </c>
      <c r="BK25" s="132">
        <v>5.1719999999999997</v>
      </c>
      <c r="BL25" s="133">
        <v>5.4189999999999996</v>
      </c>
    </row>
    <row r="26" spans="1:64" x14ac:dyDescent="0.25">
      <c r="A26" s="23">
        <v>41969</v>
      </c>
      <c r="B26" s="32">
        <v>0</v>
      </c>
      <c r="C26" s="87">
        <v>0</v>
      </c>
      <c r="D26" s="88">
        <v>3.55</v>
      </c>
      <c r="E26" s="88">
        <v>3.6640000000000001</v>
      </c>
      <c r="F26" s="89">
        <v>3.7359999999999998</v>
      </c>
      <c r="G26" s="90">
        <v>3.84</v>
      </c>
      <c r="H26" s="38">
        <v>3.8919999999999999</v>
      </c>
      <c r="I26" s="91">
        <v>3.9830000000000001</v>
      </c>
      <c r="J26" s="40"/>
      <c r="K26" s="40"/>
      <c r="L26" s="41">
        <v>41969</v>
      </c>
      <c r="M26" s="92">
        <v>4.1459999999999999</v>
      </c>
      <c r="N26" s="93">
        <v>4.2949999999999999</v>
      </c>
      <c r="O26" s="94">
        <v>4.4879999999999995</v>
      </c>
      <c r="P26" s="95">
        <v>4.4939999999999998</v>
      </c>
      <c r="Q26" s="96">
        <v>4.7960000000000003</v>
      </c>
      <c r="R26" s="47">
        <v>5.0259999999999998</v>
      </c>
      <c r="S26" s="97">
        <v>4.5490000000000004</v>
      </c>
      <c r="T26" s="98">
        <v>4.6790000000000003</v>
      </c>
      <c r="U26" s="99">
        <v>5.2839999999999998</v>
      </c>
      <c r="V26" s="100">
        <v>5.3479999999999999</v>
      </c>
      <c r="W26" s="101">
        <v>5.5720000000000001</v>
      </c>
      <c r="X26" s="53">
        <v>0</v>
      </c>
      <c r="Y26" s="102">
        <v>4.6340000000000003</v>
      </c>
      <c r="Z26" s="103">
        <v>5.1539999999999999</v>
      </c>
      <c r="AA26" s="104">
        <v>5.3209999999999997</v>
      </c>
      <c r="AB26" s="105">
        <v>5.8010000000000002</v>
      </c>
      <c r="AC26" s="106">
        <v>0</v>
      </c>
      <c r="AD26" s="53">
        <v>0</v>
      </c>
      <c r="AE26" s="107">
        <v>5.3680000000000003</v>
      </c>
      <c r="AF26" s="108">
        <v>5.4260000000000002</v>
      </c>
      <c r="AG26" s="109">
        <v>0</v>
      </c>
      <c r="AH26" s="110">
        <v>5.05</v>
      </c>
      <c r="AI26" s="111">
        <v>5.27</v>
      </c>
      <c r="AJ26" s="112">
        <v>5.125</v>
      </c>
      <c r="AK26" s="113">
        <v>5.306</v>
      </c>
      <c r="AL26" s="53">
        <v>0</v>
      </c>
      <c r="AM26" s="114">
        <v>4.4630000000000001</v>
      </c>
      <c r="AN26" s="115">
        <v>5.0460000000000003</v>
      </c>
      <c r="AO26" s="116">
        <v>5.359</v>
      </c>
      <c r="AP26" s="117">
        <v>4.2279999999999998</v>
      </c>
      <c r="AQ26" s="117">
        <v>4.4829999999999997</v>
      </c>
      <c r="AR26" s="117">
        <v>4.6379999999999999</v>
      </c>
      <c r="AS26" s="118">
        <v>4.7119999999999997</v>
      </c>
      <c r="AT26" s="119">
        <v>4.7409999999999997</v>
      </c>
      <c r="AU26" s="119">
        <v>5.0960000000000001</v>
      </c>
      <c r="AV26" s="53">
        <v>0</v>
      </c>
      <c r="AW26" s="120">
        <v>4.2480000000000002</v>
      </c>
      <c r="AX26" s="121">
        <v>4.21</v>
      </c>
      <c r="AY26" s="122">
        <v>4.3280000000000003</v>
      </c>
      <c r="AZ26" s="123">
        <v>4.9969999999999999</v>
      </c>
      <c r="BA26" s="124">
        <v>0</v>
      </c>
      <c r="BB26" s="125">
        <v>4.6360000000000001</v>
      </c>
      <c r="BC26" s="126">
        <v>0</v>
      </c>
      <c r="BD26" s="127">
        <v>3.9649999999999999</v>
      </c>
      <c r="BE26" s="128">
        <v>4.1130000000000004</v>
      </c>
      <c r="BF26" s="128">
        <v>4.4180000000000001</v>
      </c>
      <c r="BG26" s="129">
        <v>4.819</v>
      </c>
      <c r="BH26" s="128">
        <v>5.14</v>
      </c>
      <c r="BI26" s="130">
        <v>4.3090000000000002</v>
      </c>
      <c r="BJ26" s="131">
        <v>4.6790000000000003</v>
      </c>
      <c r="BK26" s="132">
        <v>5.1829999999999998</v>
      </c>
      <c r="BL26" s="133">
        <v>5.4349999999999996</v>
      </c>
    </row>
    <row r="27" spans="1:64" x14ac:dyDescent="0.25">
      <c r="A27" s="23">
        <v>41970</v>
      </c>
      <c r="B27" s="32">
        <v>0</v>
      </c>
      <c r="C27" s="87">
        <v>0</v>
      </c>
      <c r="D27" s="88">
        <v>3.5449999999999999</v>
      </c>
      <c r="E27" s="88">
        <v>3.64</v>
      </c>
      <c r="F27" s="89">
        <v>3.7119999999999997</v>
      </c>
      <c r="G27" s="90">
        <v>3.8170000000000002</v>
      </c>
      <c r="H27" s="38">
        <v>3.8679999999999999</v>
      </c>
      <c r="I27" s="91">
        <v>3.9580000000000002</v>
      </c>
      <c r="J27" s="40"/>
      <c r="K27" s="40"/>
      <c r="L27" s="41">
        <v>41970</v>
      </c>
      <c r="M27" s="92">
        <v>4.13</v>
      </c>
      <c r="N27" s="93">
        <v>4.2469999999999999</v>
      </c>
      <c r="O27" s="94">
        <v>4.28</v>
      </c>
      <c r="P27" s="95">
        <v>4.4820000000000002</v>
      </c>
      <c r="Q27" s="96">
        <v>4.78</v>
      </c>
      <c r="R27" s="47">
        <v>5.0049999999999999</v>
      </c>
      <c r="S27" s="97">
        <v>4.5339999999999998</v>
      </c>
      <c r="T27" s="98">
        <v>4.6740000000000004</v>
      </c>
      <c r="U27" s="99">
        <v>5.2679999999999998</v>
      </c>
      <c r="V27" s="100">
        <v>5.33</v>
      </c>
      <c r="W27" s="101">
        <v>5.5490000000000004</v>
      </c>
      <c r="X27" s="53">
        <v>0</v>
      </c>
      <c r="Y27" s="102">
        <v>4.6269999999999998</v>
      </c>
      <c r="Z27" s="103">
        <v>5.14</v>
      </c>
      <c r="AA27" s="104">
        <v>5.3029999999999999</v>
      </c>
      <c r="AB27" s="105">
        <v>5.7750000000000004</v>
      </c>
      <c r="AC27" s="106">
        <v>0</v>
      </c>
      <c r="AD27" s="53">
        <v>0</v>
      </c>
      <c r="AE27" s="107">
        <v>5.4059999999999997</v>
      </c>
      <c r="AF27" s="108">
        <v>5.4020000000000001</v>
      </c>
      <c r="AG27" s="109">
        <v>0</v>
      </c>
      <c r="AH27" s="110">
        <v>5.05</v>
      </c>
      <c r="AI27" s="111">
        <v>5.258</v>
      </c>
      <c r="AJ27" s="112">
        <v>5.0960000000000001</v>
      </c>
      <c r="AK27" s="113">
        <v>5.274</v>
      </c>
      <c r="AL27" s="53">
        <v>0</v>
      </c>
      <c r="AM27" s="114">
        <v>4.45</v>
      </c>
      <c r="AN27" s="115">
        <v>5.0270000000000001</v>
      </c>
      <c r="AO27" s="116">
        <v>5.3410000000000002</v>
      </c>
      <c r="AP27" s="117">
        <v>4.2140000000000004</v>
      </c>
      <c r="AQ27" s="117">
        <v>4.4660000000000002</v>
      </c>
      <c r="AR27" s="117">
        <v>4.62</v>
      </c>
      <c r="AS27" s="118">
        <v>4.6920000000000002</v>
      </c>
      <c r="AT27" s="119">
        <v>4.7210000000000001</v>
      </c>
      <c r="AU27" s="119">
        <v>5.0679999999999996</v>
      </c>
      <c r="AV27" s="53">
        <v>0</v>
      </c>
      <c r="AW27" s="120">
        <v>4.22</v>
      </c>
      <c r="AX27" s="121">
        <v>4.1920000000000002</v>
      </c>
      <c r="AY27" s="122">
        <v>4.3170000000000002</v>
      </c>
      <c r="AZ27" s="123">
        <v>4.9820000000000002</v>
      </c>
      <c r="BA27" s="124">
        <v>0</v>
      </c>
      <c r="BB27" s="125">
        <v>4.625</v>
      </c>
      <c r="BC27" s="126">
        <v>0</v>
      </c>
      <c r="BD27" s="127">
        <v>3.9539999999999997</v>
      </c>
      <c r="BE27" s="128">
        <v>4.1050000000000004</v>
      </c>
      <c r="BF27" s="128">
        <v>4.407</v>
      </c>
      <c r="BG27" s="129">
        <v>4.8019999999999996</v>
      </c>
      <c r="BH27" s="128">
        <v>5.1189999999999998</v>
      </c>
      <c r="BI27" s="130">
        <v>4.2560000000000002</v>
      </c>
      <c r="BJ27" s="131">
        <v>4.6690000000000005</v>
      </c>
      <c r="BK27" s="132">
        <v>5.165</v>
      </c>
      <c r="BL27" s="133">
        <v>5.4130000000000003</v>
      </c>
    </row>
    <row r="28" spans="1:64" x14ac:dyDescent="0.25">
      <c r="A28" s="23">
        <v>41971</v>
      </c>
      <c r="B28" s="32">
        <v>0</v>
      </c>
      <c r="C28" s="87">
        <v>0</v>
      </c>
      <c r="D28" s="88">
        <v>3.5449999999999999</v>
      </c>
      <c r="E28" s="88">
        <v>3.6269999999999998</v>
      </c>
      <c r="F28" s="89">
        <v>3.6949999999999998</v>
      </c>
      <c r="G28" s="90">
        <v>3.7970000000000002</v>
      </c>
      <c r="H28" s="38">
        <v>3.839</v>
      </c>
      <c r="I28" s="91">
        <v>3.9290000000000003</v>
      </c>
      <c r="J28" s="40"/>
      <c r="K28" s="40"/>
      <c r="L28" s="41">
        <v>41971</v>
      </c>
      <c r="M28" s="92">
        <v>4.1180000000000003</v>
      </c>
      <c r="N28" s="93">
        <v>4.2430000000000003</v>
      </c>
      <c r="O28" s="94">
        <v>4.2830000000000004</v>
      </c>
      <c r="P28" s="95">
        <v>4.4770000000000003</v>
      </c>
      <c r="Q28" s="96">
        <v>4.7610000000000001</v>
      </c>
      <c r="R28" s="47">
        <v>4.9809999999999999</v>
      </c>
      <c r="S28" s="97">
        <v>4.484</v>
      </c>
      <c r="T28" s="98">
        <v>4.6630000000000003</v>
      </c>
      <c r="U28" s="99">
        <v>5.2480000000000002</v>
      </c>
      <c r="V28" s="100">
        <v>5.3090000000000002</v>
      </c>
      <c r="W28" s="101">
        <v>5.5149999999999997</v>
      </c>
      <c r="X28" s="53">
        <v>0</v>
      </c>
      <c r="Y28" s="102">
        <v>4.6289999999999996</v>
      </c>
      <c r="Z28" s="103">
        <v>5.1239999999999997</v>
      </c>
      <c r="AA28" s="104">
        <v>5.2880000000000003</v>
      </c>
      <c r="AB28" s="105">
        <v>5.7469999999999999</v>
      </c>
      <c r="AC28" s="106">
        <v>0</v>
      </c>
      <c r="AD28" s="53">
        <v>0</v>
      </c>
      <c r="AE28" s="107">
        <v>5.3959999999999999</v>
      </c>
      <c r="AF28" s="108">
        <v>5.391</v>
      </c>
      <c r="AG28" s="109">
        <v>0</v>
      </c>
      <c r="AH28" s="110">
        <v>4.9580000000000002</v>
      </c>
      <c r="AI28" s="111">
        <v>5.1619999999999999</v>
      </c>
      <c r="AJ28" s="112">
        <v>5.101</v>
      </c>
      <c r="AK28" s="113">
        <v>5.2640000000000002</v>
      </c>
      <c r="AL28" s="53">
        <v>0</v>
      </c>
      <c r="AM28" s="114">
        <v>4.4429999999999996</v>
      </c>
      <c r="AN28" s="115">
        <v>5.0220000000000002</v>
      </c>
      <c r="AO28" s="116">
        <v>5.3280000000000003</v>
      </c>
      <c r="AP28" s="117">
        <v>4.2409999999999997</v>
      </c>
      <c r="AQ28" s="117">
        <v>4.4530000000000003</v>
      </c>
      <c r="AR28" s="117">
        <v>4.6040000000000001</v>
      </c>
      <c r="AS28" s="118">
        <v>4.6749999999999998</v>
      </c>
      <c r="AT28" s="119">
        <v>4.7300000000000004</v>
      </c>
      <c r="AU28" s="119">
        <v>5.0250000000000004</v>
      </c>
      <c r="AV28" s="53">
        <v>0</v>
      </c>
      <c r="AW28" s="120">
        <v>4.2</v>
      </c>
      <c r="AX28" s="121">
        <v>4.1760000000000002</v>
      </c>
      <c r="AY28" s="122">
        <v>4.3079999999999998</v>
      </c>
      <c r="AZ28" s="123">
        <v>4.9640000000000004</v>
      </c>
      <c r="BA28" s="124">
        <v>0</v>
      </c>
      <c r="BB28" s="125">
        <v>4.6159999999999997</v>
      </c>
      <c r="BC28" s="126">
        <v>0</v>
      </c>
      <c r="BD28" s="127">
        <v>3.907</v>
      </c>
      <c r="BE28" s="128">
        <v>4.0960000000000001</v>
      </c>
      <c r="BF28" s="128">
        <v>4.4009999999999998</v>
      </c>
      <c r="BG28" s="129">
        <v>4.7859999999999996</v>
      </c>
      <c r="BH28" s="128">
        <v>5.0960000000000001</v>
      </c>
      <c r="BI28" s="130">
        <v>4.2279999999999998</v>
      </c>
      <c r="BJ28" s="131">
        <v>4.6690000000000005</v>
      </c>
      <c r="BK28" s="132">
        <v>5.1529999999999996</v>
      </c>
      <c r="BL28" s="133">
        <v>5.3890000000000002</v>
      </c>
    </row>
    <row r="29" spans="1:64" x14ac:dyDescent="0.25">
      <c r="A29" s="23"/>
      <c r="B29" s="32"/>
      <c r="C29" s="87"/>
      <c r="D29" s="88"/>
      <c r="E29" s="88"/>
      <c r="F29" s="89"/>
      <c r="G29" s="90"/>
      <c r="H29" s="38"/>
      <c r="I29" s="91"/>
      <c r="J29" s="40"/>
      <c r="K29" s="40"/>
      <c r="L29" s="41"/>
      <c r="M29" s="92"/>
      <c r="N29" s="93"/>
      <c r="O29" s="94"/>
      <c r="P29" s="95"/>
      <c r="Q29" s="96"/>
      <c r="R29" s="47"/>
      <c r="S29" s="97"/>
      <c r="T29" s="98"/>
      <c r="U29" s="99"/>
      <c r="V29" s="100"/>
      <c r="W29" s="101"/>
      <c r="X29" s="53"/>
      <c r="Y29" s="102"/>
      <c r="Z29" s="103"/>
      <c r="AA29" s="104"/>
      <c r="AB29" s="105"/>
      <c r="AC29" s="106"/>
      <c r="AD29" s="53"/>
      <c r="AE29" s="107"/>
      <c r="AF29" s="108"/>
      <c r="AG29" s="109"/>
      <c r="AH29" s="110"/>
      <c r="AI29" s="111"/>
      <c r="AJ29" s="112"/>
      <c r="AK29" s="113"/>
      <c r="AL29" s="53"/>
      <c r="AM29" s="114"/>
      <c r="AN29" s="115"/>
      <c r="AO29" s="116"/>
      <c r="AP29" s="117"/>
      <c r="AQ29" s="117"/>
      <c r="AR29" s="117"/>
      <c r="AS29" s="118"/>
      <c r="AT29" s="119"/>
      <c r="AU29" s="119"/>
      <c r="AV29" s="53"/>
      <c r="AW29" s="120"/>
      <c r="AX29" s="121"/>
      <c r="AY29" s="122"/>
      <c r="AZ29" s="123"/>
      <c r="BA29" s="124"/>
      <c r="BB29" s="125"/>
      <c r="BC29" s="126"/>
      <c r="BD29" s="127"/>
      <c r="BE29" s="128"/>
      <c r="BF29" s="128"/>
      <c r="BG29" s="129"/>
      <c r="BH29" s="128"/>
      <c r="BI29" s="130"/>
      <c r="BJ29" s="131"/>
      <c r="BK29" s="132"/>
      <c r="BL29" s="133"/>
    </row>
    <row r="30" spans="1:64" x14ac:dyDescent="0.25">
      <c r="A30" s="23"/>
      <c r="B30" s="32"/>
      <c r="C30" s="87"/>
      <c r="D30" s="88"/>
      <c r="E30" s="88"/>
      <c r="F30" s="89"/>
      <c r="G30" s="90"/>
      <c r="H30" s="38"/>
      <c r="I30" s="91"/>
      <c r="J30" s="40"/>
      <c r="K30" s="40"/>
      <c r="L30" s="41"/>
      <c r="M30" s="92"/>
      <c r="N30" s="93"/>
      <c r="O30" s="94"/>
      <c r="P30" s="95"/>
      <c r="Q30" s="96"/>
      <c r="R30" s="47"/>
      <c r="S30" s="97"/>
      <c r="T30" s="98"/>
      <c r="U30" s="99"/>
      <c r="V30" s="100"/>
      <c r="W30" s="101"/>
      <c r="X30" s="53"/>
      <c r="Y30" s="102"/>
      <c r="Z30" s="103"/>
      <c r="AA30" s="104"/>
      <c r="AB30" s="105"/>
      <c r="AC30" s="106"/>
      <c r="AD30" s="53"/>
      <c r="AE30" s="107"/>
      <c r="AF30" s="108"/>
      <c r="AG30" s="109"/>
      <c r="AH30" s="110"/>
      <c r="AI30" s="111"/>
      <c r="AJ30" s="112"/>
      <c r="AK30" s="113"/>
      <c r="AL30" s="53"/>
      <c r="AM30" s="114"/>
      <c r="AN30" s="115"/>
      <c r="AO30" s="116"/>
      <c r="AP30" s="117"/>
      <c r="AQ30" s="117"/>
      <c r="AR30" s="117"/>
      <c r="AS30" s="118"/>
      <c r="AT30" s="119"/>
      <c r="AU30" s="119"/>
      <c r="AV30" s="53"/>
      <c r="AW30" s="120"/>
      <c r="AX30" s="121"/>
      <c r="AY30" s="122"/>
      <c r="AZ30" s="123"/>
      <c r="BA30" s="124"/>
      <c r="BB30" s="125"/>
      <c r="BC30" s="126"/>
      <c r="BD30" s="127"/>
      <c r="BE30" s="128"/>
      <c r="BF30" s="128"/>
      <c r="BG30" s="129"/>
      <c r="BH30" s="128"/>
      <c r="BI30" s="130"/>
      <c r="BJ30" s="131"/>
      <c r="BK30" s="132"/>
      <c r="BL30" s="133"/>
    </row>
    <row r="31" spans="1:64" x14ac:dyDescent="0.25">
      <c r="A31" s="23"/>
      <c r="B31" s="134"/>
      <c r="C31" s="134"/>
      <c r="D31" s="135"/>
      <c r="E31" s="136"/>
      <c r="F31" s="137"/>
      <c r="G31" s="138"/>
      <c r="H31" s="139"/>
      <c r="I31" s="140"/>
      <c r="J31" s="40"/>
      <c r="K31" s="40"/>
      <c r="L31" s="41"/>
      <c r="M31" s="141"/>
      <c r="N31" s="142"/>
      <c r="O31" s="143"/>
      <c r="P31" s="144"/>
      <c r="Q31" s="145"/>
      <c r="R31" s="146"/>
      <c r="S31" s="147"/>
      <c r="T31" s="148"/>
      <c r="U31" s="149"/>
      <c r="V31" s="150"/>
      <c r="W31" s="151"/>
      <c r="X31" s="152"/>
      <c r="Y31" s="153"/>
      <c r="Z31" s="154"/>
      <c r="AA31" s="155"/>
      <c r="AB31" s="156"/>
      <c r="AC31" s="157"/>
      <c r="AD31" s="152"/>
      <c r="AE31" s="158"/>
      <c r="AF31" s="159"/>
      <c r="AG31" s="160"/>
      <c r="AH31" s="161"/>
      <c r="AI31" s="162"/>
      <c r="AJ31" s="163"/>
      <c r="AK31" s="164"/>
      <c r="AL31" s="152"/>
      <c r="AM31" s="165"/>
      <c r="AN31" s="166"/>
      <c r="AO31" s="167"/>
      <c r="AP31" s="168"/>
      <c r="AQ31" s="168"/>
      <c r="AR31" s="168"/>
      <c r="AS31" s="169"/>
      <c r="AT31" s="170"/>
      <c r="AU31" s="170"/>
      <c r="AV31" s="152"/>
      <c r="AW31" s="171"/>
      <c r="AX31" s="172"/>
      <c r="AY31" s="173"/>
      <c r="AZ31" s="174"/>
      <c r="BA31" s="175"/>
      <c r="BB31" s="176"/>
      <c r="BC31" s="177"/>
      <c r="BD31" s="178"/>
      <c r="BE31" s="179"/>
      <c r="BF31" s="179"/>
      <c r="BG31" s="180"/>
      <c r="BH31" s="179"/>
      <c r="BI31" s="181"/>
      <c r="BJ31" s="182"/>
      <c r="BK31" s="183"/>
      <c r="BL31" s="184"/>
    </row>
    <row r="32" spans="1:64" x14ac:dyDescent="0.25">
      <c r="B32" s="185"/>
      <c r="D32" s="186"/>
      <c r="E32" s="187"/>
      <c r="F32" s="188"/>
      <c r="G32" s="188"/>
      <c r="J32" s="189"/>
    </row>
    <row r="33" spans="1:64" x14ac:dyDescent="0.25">
      <c r="B33" s="190" t="s">
        <v>20</v>
      </c>
      <c r="C33" s="191"/>
      <c r="D33" s="191"/>
      <c r="E33" s="191"/>
      <c r="F33" s="191"/>
      <c r="G33" s="191"/>
      <c r="H33" s="191"/>
      <c r="I33" s="192"/>
      <c r="J33" s="193"/>
      <c r="K33" s="194"/>
      <c r="M33" s="4" t="s">
        <v>20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6"/>
    </row>
    <row r="34" spans="1:64" x14ac:dyDescent="0.25">
      <c r="B34" s="195" t="s">
        <v>21</v>
      </c>
      <c r="C34" s="196"/>
      <c r="D34" s="196"/>
      <c r="E34" s="196"/>
      <c r="F34" s="196"/>
      <c r="G34" s="196"/>
      <c r="H34" s="196"/>
      <c r="I34" s="197"/>
      <c r="J34" s="198"/>
      <c r="K34" s="199"/>
      <c r="M34" s="9" t="s">
        <v>21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1"/>
    </row>
    <row r="35" spans="1:64" x14ac:dyDescent="0.25">
      <c r="A35" s="13"/>
      <c r="B35" s="21"/>
      <c r="C35" s="15"/>
      <c r="D35" s="15" t="str">
        <f t="shared" ref="D35:I36" si="0">D7</f>
        <v>NZGS</v>
      </c>
      <c r="E35" s="15" t="str">
        <f t="shared" si="0"/>
        <v>NZGS</v>
      </c>
      <c r="F35" s="15" t="str">
        <f t="shared" si="0"/>
        <v>NZGS</v>
      </c>
      <c r="G35" s="15" t="str">
        <f t="shared" si="0"/>
        <v>NZGS</v>
      </c>
      <c r="H35" s="21" t="str">
        <f t="shared" si="0"/>
        <v>NZGS</v>
      </c>
      <c r="I35" s="15" t="str">
        <f t="shared" si="0"/>
        <v>NZGS</v>
      </c>
      <c r="J35" s="17"/>
      <c r="K35" s="17"/>
      <c r="M35" s="18" t="str">
        <f>M7</f>
        <v>AIA</v>
      </c>
      <c r="N35" s="18" t="str">
        <f>N7</f>
        <v>AIA</v>
      </c>
      <c r="O35" s="18" t="str">
        <f t="shared" ref="O35:BJ36" si="1">O7</f>
        <v>AIA</v>
      </c>
      <c r="P35" s="18" t="str">
        <f t="shared" si="1"/>
        <v>AIA</v>
      </c>
      <c r="Q35" s="18" t="str">
        <f>Q7</f>
        <v>AIA</v>
      </c>
      <c r="R35" s="18" t="str">
        <f t="shared" si="1"/>
        <v>AIA</v>
      </c>
      <c r="S35" s="18" t="str">
        <f t="shared" si="1"/>
        <v>Genesis</v>
      </c>
      <c r="T35" s="18" t="str">
        <f t="shared" si="1"/>
        <v>Genesis</v>
      </c>
      <c r="U35" s="18" t="str">
        <f t="shared" si="1"/>
        <v>Genesis</v>
      </c>
      <c r="V35" s="18" t="str">
        <f t="shared" si="1"/>
        <v>Genesis</v>
      </c>
      <c r="W35" s="18" t="str">
        <f t="shared" si="1"/>
        <v>Genesis</v>
      </c>
      <c r="X35" s="18" t="str">
        <f t="shared" si="1"/>
        <v>MRP</v>
      </c>
      <c r="Y35" s="18" t="str">
        <f t="shared" si="1"/>
        <v>MRP</v>
      </c>
      <c r="Z35" s="18" t="str">
        <f>Z7</f>
        <v>MRP</v>
      </c>
      <c r="AA35" s="18" t="str">
        <f t="shared" si="1"/>
        <v>MRP</v>
      </c>
      <c r="AB35" s="18" t="str">
        <f>AB7</f>
        <v>MRP</v>
      </c>
      <c r="AC35" s="18" t="str">
        <f t="shared" si="1"/>
        <v>Vector</v>
      </c>
      <c r="AD35" s="18" t="str">
        <f t="shared" si="1"/>
        <v>WIAL</v>
      </c>
      <c r="AE35" s="200" t="str">
        <f t="shared" si="1"/>
        <v>WIAL</v>
      </c>
      <c r="AF35" s="200" t="str">
        <f t="shared" si="1"/>
        <v>WIAL</v>
      </c>
      <c r="AG35" s="17" t="str">
        <f t="shared" si="1"/>
        <v>Contact</v>
      </c>
      <c r="AH35" s="18" t="str">
        <f t="shared" si="1"/>
        <v>Contact</v>
      </c>
      <c r="AI35" s="18" t="str">
        <f t="shared" si="1"/>
        <v>Contact</v>
      </c>
      <c r="AJ35" s="18" t="str">
        <f t="shared" si="1"/>
        <v>Contact</v>
      </c>
      <c r="AK35" s="200" t="str">
        <f t="shared" si="1"/>
        <v>Contact</v>
      </c>
      <c r="AL35" s="17" t="str">
        <f t="shared" si="1"/>
        <v>Powerco</v>
      </c>
      <c r="AM35" s="18" t="str">
        <f t="shared" si="1"/>
        <v>Powerco</v>
      </c>
      <c r="AN35" s="18" t="str">
        <f t="shared" si="1"/>
        <v>Powerco</v>
      </c>
      <c r="AO35" s="18" t="str">
        <f>AO7</f>
        <v>Powerco</v>
      </c>
      <c r="AP35" s="18" t="str">
        <f t="shared" si="1"/>
        <v>Transpower</v>
      </c>
      <c r="AQ35" s="18" t="str">
        <f>AQ7</f>
        <v>Transpower</v>
      </c>
      <c r="AR35" s="18" t="str">
        <f>AR7</f>
        <v>Transpower</v>
      </c>
      <c r="AS35" s="18" t="str">
        <f t="shared" si="1"/>
        <v>Transpower</v>
      </c>
      <c r="AT35" s="18" t="str">
        <f t="shared" si="1"/>
        <v>Transpower</v>
      </c>
      <c r="AU35" s="18" t="str">
        <f>AU7</f>
        <v>Transpower</v>
      </c>
      <c r="AV35" s="18" t="str">
        <f t="shared" si="1"/>
        <v>Spark</v>
      </c>
      <c r="AW35" s="18" t="str">
        <f t="shared" si="1"/>
        <v>Spark</v>
      </c>
      <c r="AX35" s="18" t="str">
        <f>AX7</f>
        <v>Spark</v>
      </c>
      <c r="AY35" s="18" t="str">
        <f t="shared" si="1"/>
        <v>Spark</v>
      </c>
      <c r="AZ35" s="18" t="str">
        <f t="shared" si="1"/>
        <v>Spark</v>
      </c>
      <c r="BA35" s="18" t="str">
        <f t="shared" si="1"/>
        <v>Telstra</v>
      </c>
      <c r="BB35" s="18" t="str">
        <f t="shared" si="1"/>
        <v>Telstra</v>
      </c>
      <c r="BC35" s="18" t="str">
        <f t="shared" si="1"/>
        <v>Fonterra</v>
      </c>
      <c r="BD35" s="18" t="str">
        <f t="shared" si="1"/>
        <v>Fonterra</v>
      </c>
      <c r="BE35" s="18" t="str">
        <f t="shared" si="1"/>
        <v>Fonterra</v>
      </c>
      <c r="BF35" s="18" t="str">
        <f>BF7</f>
        <v>Fonterra</v>
      </c>
      <c r="BG35" s="18" t="str">
        <f t="shared" si="1"/>
        <v>Fonterra</v>
      </c>
      <c r="BH35" s="18" t="str">
        <f t="shared" si="1"/>
        <v>Fonterra</v>
      </c>
      <c r="BI35" s="18" t="str">
        <f t="shared" si="1"/>
        <v>Meridian</v>
      </c>
      <c r="BJ35" s="18" t="str">
        <f t="shared" si="1"/>
        <v>Meridian</v>
      </c>
      <c r="BK35" s="200" t="str">
        <f>BK7</f>
        <v>CIAL</v>
      </c>
      <c r="BL35" s="15" t="str">
        <f>BL7</f>
        <v>CIAL</v>
      </c>
    </row>
    <row r="36" spans="1:64" x14ac:dyDescent="0.25">
      <c r="A36" s="13"/>
      <c r="B36" s="28"/>
      <c r="C36" s="25"/>
      <c r="D36" s="25">
        <f t="shared" si="0"/>
        <v>42109</v>
      </c>
      <c r="E36" s="25">
        <f t="shared" si="0"/>
        <v>43084</v>
      </c>
      <c r="F36" s="25">
        <f t="shared" si="0"/>
        <v>43539</v>
      </c>
      <c r="G36" s="25">
        <f t="shared" si="0"/>
        <v>43936</v>
      </c>
      <c r="H36" s="28">
        <f t="shared" si="0"/>
        <v>44331</v>
      </c>
      <c r="I36" s="25">
        <f t="shared" si="0"/>
        <v>45031</v>
      </c>
      <c r="J36" s="17"/>
      <c r="K36" s="20"/>
      <c r="M36" s="24">
        <f>M8</f>
        <v>42315</v>
      </c>
      <c r="N36" s="24">
        <f>N8</f>
        <v>42592</v>
      </c>
      <c r="O36" s="24">
        <f t="shared" si="1"/>
        <v>42689</v>
      </c>
      <c r="P36" s="25">
        <f t="shared" si="1"/>
        <v>43025</v>
      </c>
      <c r="Q36" s="25">
        <f>Q8</f>
        <v>43812</v>
      </c>
      <c r="R36" s="24">
        <f t="shared" si="1"/>
        <v>44344</v>
      </c>
      <c r="S36" s="24">
        <f t="shared" si="1"/>
        <v>42444</v>
      </c>
      <c r="T36" s="24">
        <f t="shared" si="1"/>
        <v>42628</v>
      </c>
      <c r="U36" s="24">
        <f t="shared" si="1"/>
        <v>43770</v>
      </c>
      <c r="V36" s="25">
        <f t="shared" si="1"/>
        <v>44005</v>
      </c>
      <c r="W36" s="28">
        <f t="shared" si="1"/>
        <v>44993</v>
      </c>
      <c r="X36" s="24">
        <f t="shared" si="1"/>
        <v>41409</v>
      </c>
      <c r="Y36" s="25">
        <f t="shared" si="1"/>
        <v>42655</v>
      </c>
      <c r="Z36" s="25">
        <f>Z8</f>
        <v>43530</v>
      </c>
      <c r="AA36" s="24">
        <f t="shared" si="1"/>
        <v>43872</v>
      </c>
      <c r="AB36" s="24">
        <f>AB8</f>
        <v>44991</v>
      </c>
      <c r="AC36" s="24">
        <f t="shared" si="1"/>
        <v>41927</v>
      </c>
      <c r="AD36" s="24">
        <f t="shared" si="1"/>
        <v>41593</v>
      </c>
      <c r="AE36" s="25">
        <f t="shared" si="1"/>
        <v>43993</v>
      </c>
      <c r="AF36" s="25">
        <f t="shared" si="1"/>
        <v>44331</v>
      </c>
      <c r="AG36" s="28">
        <f t="shared" si="1"/>
        <v>41774</v>
      </c>
      <c r="AH36" s="24">
        <f t="shared" si="1"/>
        <v>42838</v>
      </c>
      <c r="AI36" s="24">
        <f t="shared" si="1"/>
        <v>43244</v>
      </c>
      <c r="AJ36" s="24">
        <f t="shared" si="1"/>
        <v>43600</v>
      </c>
      <c r="AK36" s="25">
        <f t="shared" si="1"/>
        <v>43978</v>
      </c>
      <c r="AL36" s="28">
        <f t="shared" si="1"/>
        <v>41362</v>
      </c>
      <c r="AM36" s="24">
        <f t="shared" si="1"/>
        <v>42184</v>
      </c>
      <c r="AN36" s="24">
        <f t="shared" si="1"/>
        <v>43006</v>
      </c>
      <c r="AO36" s="24">
        <f>AO8</f>
        <v>43454</v>
      </c>
      <c r="AP36" s="24">
        <f t="shared" si="1"/>
        <v>42781</v>
      </c>
      <c r="AQ36" s="24">
        <f>AQ8</f>
        <v>43434</v>
      </c>
      <c r="AR36" s="24">
        <f>AR8</f>
        <v>43714</v>
      </c>
      <c r="AS36" s="24">
        <f t="shared" si="1"/>
        <v>43781</v>
      </c>
      <c r="AT36" s="24">
        <f t="shared" si="1"/>
        <v>43992</v>
      </c>
      <c r="AU36" s="24">
        <f>AU8</f>
        <v>45000</v>
      </c>
      <c r="AV36" s="24">
        <f t="shared" si="1"/>
        <v>41355</v>
      </c>
      <c r="AW36" s="24">
        <f t="shared" si="1"/>
        <v>42170</v>
      </c>
      <c r="AX36" s="24">
        <f>AX8</f>
        <v>42170</v>
      </c>
      <c r="AY36" s="24">
        <f t="shared" si="1"/>
        <v>42451</v>
      </c>
      <c r="AZ36" s="24">
        <f t="shared" si="1"/>
        <v>43763</v>
      </c>
      <c r="BA36" s="24">
        <f t="shared" si="1"/>
        <v>41967</v>
      </c>
      <c r="BB36" s="24">
        <f t="shared" si="1"/>
        <v>42927</v>
      </c>
      <c r="BC36" s="24">
        <f t="shared" si="1"/>
        <v>41750</v>
      </c>
      <c r="BD36" s="24">
        <f t="shared" si="1"/>
        <v>42073</v>
      </c>
      <c r="BE36" s="24">
        <f t="shared" si="1"/>
        <v>42433</v>
      </c>
      <c r="BF36" s="24">
        <f>BF8</f>
        <v>43032</v>
      </c>
      <c r="BG36" s="24">
        <f t="shared" si="1"/>
        <v>43886</v>
      </c>
      <c r="BH36" s="24">
        <f t="shared" si="1"/>
        <v>44617</v>
      </c>
      <c r="BI36" s="24">
        <f t="shared" si="1"/>
        <v>42079</v>
      </c>
      <c r="BJ36" s="24">
        <f t="shared" si="1"/>
        <v>42810</v>
      </c>
      <c r="BK36" s="25">
        <f>BK8</f>
        <v>43805</v>
      </c>
      <c r="BL36" s="201">
        <f>BL8</f>
        <v>44473</v>
      </c>
    </row>
    <row r="37" spans="1:64" x14ac:dyDescent="0.25">
      <c r="A37" s="23">
        <f t="shared" ref="A37:A56" si="2">A9</f>
        <v>41946</v>
      </c>
      <c r="B37" s="202" t="str">
        <f t="shared" ref="B37:I52" si="3">IF(B9&gt;0,((1+B9/200)^2-1)*100,"")</f>
        <v/>
      </c>
      <c r="C37" s="203" t="str">
        <f t="shared" si="3"/>
        <v/>
      </c>
      <c r="D37" s="203">
        <f>IF(D9&gt;0,((1+D9/200)^2-1)*100,"")</f>
        <v>3.5703113025000066</v>
      </c>
      <c r="E37" s="203">
        <f t="shared" si="3"/>
        <v>3.7454288025000171</v>
      </c>
      <c r="F37" s="203">
        <f t="shared" si="3"/>
        <v>3.820815562500024</v>
      </c>
      <c r="G37" s="203">
        <f t="shared" si="3"/>
        <v>3.9094809600000113</v>
      </c>
      <c r="H37" s="203">
        <f t="shared" si="3"/>
        <v>3.9563768100000063</v>
      </c>
      <c r="I37" s="204">
        <f t="shared" si="3"/>
        <v>4.0451000624999844</v>
      </c>
      <c r="J37" s="40"/>
      <c r="K37" s="40"/>
      <c r="L37" s="41">
        <f t="shared" ref="L37:L59" si="4">A9</f>
        <v>41946</v>
      </c>
      <c r="M37" s="205">
        <f>IF(M9&gt;0,((1+M9/200)^2-1)*100,"")</f>
        <v>4.1838697024999982</v>
      </c>
      <c r="N37" s="203">
        <f>IF(N9&gt;0,((1+N9/200)^2-1)*100,"")</f>
        <v>4.3176249600000105</v>
      </c>
      <c r="O37" s="206">
        <f t="shared" ref="M37:BL42" si="5">IF(O9&gt;0,((1+O9/200)^2-1)*100,"")</f>
        <v>4.4197859599999889</v>
      </c>
      <c r="P37" s="205">
        <f t="shared" si="5"/>
        <v>4.5496025024999831</v>
      </c>
      <c r="Q37" s="203">
        <f t="shared" si="5"/>
        <v>4.8913947224999976</v>
      </c>
      <c r="R37" s="206">
        <f t="shared" si="5"/>
        <v>5.1188825624999934</v>
      </c>
      <c r="S37" s="202">
        <f t="shared" si="5"/>
        <v>4.6211894025000033</v>
      </c>
      <c r="T37" s="205">
        <f t="shared" si="5"/>
        <v>4.7306624399999997</v>
      </c>
      <c r="U37" s="203">
        <f t="shared" si="5"/>
        <v>5.3938358225000149</v>
      </c>
      <c r="V37" s="203">
        <f t="shared" si="5"/>
        <v>5.4554417225000096</v>
      </c>
      <c r="W37" s="207">
        <f t="shared" si="5"/>
        <v>5.6814840224999719</v>
      </c>
      <c r="X37" s="203" t="str">
        <f t="shared" si="5"/>
        <v/>
      </c>
      <c r="Y37" s="203">
        <f t="shared" si="5"/>
        <v>4.6887080624999911</v>
      </c>
      <c r="Z37" s="203">
        <f t="shared" si="5"/>
        <v>5.2583662024999978</v>
      </c>
      <c r="AA37" s="202">
        <f t="shared" si="5"/>
        <v>5.4287436225000096</v>
      </c>
      <c r="AB37" s="203">
        <f t="shared" si="5"/>
        <v>5.9108556900000275</v>
      </c>
      <c r="AC37" s="202" t="str">
        <f t="shared" si="5"/>
        <v/>
      </c>
      <c r="AD37" s="203" t="str">
        <f t="shared" si="5"/>
        <v/>
      </c>
      <c r="AE37" s="203">
        <f t="shared" si="5"/>
        <v>5.4759810224999983</v>
      </c>
      <c r="AF37" s="203">
        <f t="shared" si="5"/>
        <v>5.532474409999999</v>
      </c>
      <c r="AG37" s="202" t="str">
        <f t="shared" si="5"/>
        <v/>
      </c>
      <c r="AH37" s="203">
        <f t="shared" si="5"/>
        <v>5.1281102399999945</v>
      </c>
      <c r="AI37" s="207">
        <f t="shared" si="5"/>
        <v>5.3712515024999963</v>
      </c>
      <c r="AJ37" s="207">
        <f>IF(AJ9&gt;0,((1+AJ9/400)^4-1)*100,"")</f>
        <v>5.2638250835854494</v>
      </c>
      <c r="AK37" s="203">
        <f t="shared" si="5"/>
        <v>5.4153958400000146</v>
      </c>
      <c r="AL37" s="202" t="str">
        <f t="shared" si="5"/>
        <v/>
      </c>
      <c r="AM37" s="203">
        <f t="shared" si="5"/>
        <v>4.5117736100000139</v>
      </c>
      <c r="AN37" s="203">
        <f t="shared" si="5"/>
        <v>5.1609230399999984</v>
      </c>
      <c r="AO37" s="203">
        <f t="shared" si="5"/>
        <v>5.4626302500000001</v>
      </c>
      <c r="AP37" s="206">
        <f t="shared" si="5"/>
        <v>4.2747322499999907</v>
      </c>
      <c r="AQ37" s="206">
        <f t="shared" si="5"/>
        <v>4.576189062499969</v>
      </c>
      <c r="AR37" s="206">
        <f t="shared" si="5"/>
        <v>4.7378262224999856</v>
      </c>
      <c r="AS37" s="202">
        <f t="shared" si="5"/>
        <v>4.8105012900000244</v>
      </c>
      <c r="AT37" s="203">
        <f t="shared" si="5"/>
        <v>4.8709124224999956</v>
      </c>
      <c r="AU37" s="206">
        <f t="shared" si="5"/>
        <v>5.1947666024999783</v>
      </c>
      <c r="AV37" s="202" t="str">
        <f t="shared" si="5"/>
        <v/>
      </c>
      <c r="AW37" s="205">
        <f t="shared" si="5"/>
        <v>4.2920925224999795</v>
      </c>
      <c r="AX37" s="203">
        <f t="shared" si="5"/>
        <v>4.2440999999999729</v>
      </c>
      <c r="AY37" s="202">
        <f t="shared" si="5"/>
        <v>4.3727856900000139</v>
      </c>
      <c r="AZ37" s="203">
        <f t="shared" si="5"/>
        <v>5.1168320225000175</v>
      </c>
      <c r="BA37" s="202">
        <f t="shared" si="5"/>
        <v>4.0542804900000062</v>
      </c>
      <c r="BB37" s="203">
        <f t="shared" si="5"/>
        <v>4.7368028099999959</v>
      </c>
      <c r="BC37" s="202" t="str">
        <f t="shared" si="5"/>
        <v/>
      </c>
      <c r="BD37" s="203">
        <f t="shared" si="5"/>
        <v>4.0063427225000003</v>
      </c>
      <c r="BE37" s="203">
        <f t="shared" si="5"/>
        <v>4.1614154024999905</v>
      </c>
      <c r="BF37" s="203">
        <f t="shared" si="5"/>
        <v>4.4933728399999762</v>
      </c>
      <c r="BG37" s="202">
        <f t="shared" si="5"/>
        <v>4.9251948899999842</v>
      </c>
      <c r="BH37" s="203">
        <f t="shared" si="5"/>
        <v>5.1670760099999935</v>
      </c>
      <c r="BI37" s="203">
        <f t="shared" si="5"/>
        <v>4.3411175624999743</v>
      </c>
      <c r="BJ37" s="202">
        <f t="shared" si="5"/>
        <v>4.7286156899999821</v>
      </c>
      <c r="BK37" s="205">
        <f t="shared" si="5"/>
        <v>5.2870949024999891</v>
      </c>
      <c r="BL37" s="203">
        <f t="shared" si="5"/>
        <v>5.5396655625000069</v>
      </c>
    </row>
    <row r="38" spans="1:64" x14ac:dyDescent="0.25">
      <c r="A38" s="23">
        <f t="shared" si="2"/>
        <v>41947</v>
      </c>
      <c r="B38" s="207" t="str">
        <f t="shared" si="3"/>
        <v/>
      </c>
      <c r="C38" s="204" t="str">
        <f t="shared" si="3"/>
        <v/>
      </c>
      <c r="D38" s="40">
        <f>IF(D10&gt;0,((1+D10/200)^2-1)*100,"")</f>
        <v>3.5662405625000115</v>
      </c>
      <c r="E38" s="204">
        <f t="shared" si="3"/>
        <v>3.7301510400000071</v>
      </c>
      <c r="F38" s="208">
        <f t="shared" si="3"/>
        <v>3.8055322499999988</v>
      </c>
      <c r="G38" s="208">
        <f t="shared" si="3"/>
        <v>3.8962297025000092</v>
      </c>
      <c r="H38" s="208">
        <f t="shared" si="3"/>
        <v>3.9421030400000001</v>
      </c>
      <c r="I38" s="204">
        <f>IF(I10&gt;0,((1+I10/200)^2-1)*100,"")</f>
        <v>4.0349000625000242</v>
      </c>
      <c r="J38" s="40"/>
      <c r="K38" s="40"/>
      <c r="L38" s="41">
        <f t="shared" si="4"/>
        <v>41947</v>
      </c>
      <c r="M38" s="207">
        <f t="shared" si="5"/>
        <v>4.1757042224999763</v>
      </c>
      <c r="N38" s="207">
        <f t="shared" si="5"/>
        <v>4.3411175624999743</v>
      </c>
      <c r="O38" s="207">
        <f t="shared" si="5"/>
        <v>4.5199522500000144</v>
      </c>
      <c r="P38" s="207">
        <f t="shared" si="5"/>
        <v>4.5444900899999974</v>
      </c>
      <c r="Q38" s="207">
        <f t="shared" si="5"/>
        <v>4.8760328099999972</v>
      </c>
      <c r="R38" s="207">
        <f t="shared" si="5"/>
        <v>5.1106805224999885</v>
      </c>
      <c r="S38" s="207">
        <f t="shared" si="5"/>
        <v>4.6201665599999941</v>
      </c>
      <c r="T38" s="207">
        <f t="shared" si="5"/>
        <v>4.733732602500007</v>
      </c>
      <c r="U38" s="207">
        <f t="shared" si="5"/>
        <v>5.3815168025000304</v>
      </c>
      <c r="V38" s="207">
        <f t="shared" si="5"/>
        <v>5.4441459600000242</v>
      </c>
      <c r="W38" s="207">
        <f t="shared" si="5"/>
        <v>5.6753160224999766</v>
      </c>
      <c r="X38" s="207" t="str">
        <f t="shared" si="5"/>
        <v/>
      </c>
      <c r="Y38" s="207">
        <f t="shared" si="5"/>
        <v>4.6907544224999986</v>
      </c>
      <c r="Z38" s="207">
        <f t="shared" si="5"/>
        <v>5.2470809999999979</v>
      </c>
      <c r="AA38" s="207">
        <f t="shared" si="5"/>
        <v>5.4133424099999994</v>
      </c>
      <c r="AB38" s="207">
        <f t="shared" si="5"/>
        <v>5.9036519025000178</v>
      </c>
      <c r="AC38" s="207" t="str">
        <f t="shared" si="5"/>
        <v/>
      </c>
      <c r="AD38" s="207" t="str">
        <f t="shared" si="5"/>
        <v/>
      </c>
      <c r="AE38" s="207">
        <f t="shared" si="5"/>
        <v>5.4636572025000163</v>
      </c>
      <c r="AF38" s="204">
        <f t="shared" si="5"/>
        <v>5.5232290024999964</v>
      </c>
      <c r="AG38" s="40" t="str">
        <f t="shared" si="5"/>
        <v/>
      </c>
      <c r="AH38" s="207">
        <f t="shared" si="5"/>
        <v>5.129135562500009</v>
      </c>
      <c r="AI38" s="207">
        <f t="shared" si="5"/>
        <v>5.3609867024999813</v>
      </c>
      <c r="AJ38" s="207">
        <f t="shared" ref="AJ38:AJ57" si="6">IF(AJ10&gt;0,((1+AJ10/400)^4-1)*100,"")</f>
        <v>5.254472375072794</v>
      </c>
      <c r="AK38" s="204">
        <f t="shared" si="5"/>
        <v>5.4041022224999846</v>
      </c>
      <c r="AL38" s="40" t="str">
        <f t="shared" si="5"/>
        <v/>
      </c>
      <c r="AM38" s="207">
        <f t="shared" si="5"/>
        <v>4.5066621225000159</v>
      </c>
      <c r="AN38" s="207">
        <f t="shared" si="5"/>
        <v>5.1547702499999959</v>
      </c>
      <c r="AO38" s="207">
        <f t="shared" si="5"/>
        <v>5.4492803225000053</v>
      </c>
      <c r="AP38" s="207">
        <f t="shared" si="5"/>
        <v>4.2757534025000155</v>
      </c>
      <c r="AQ38" s="207">
        <f t="shared" si="5"/>
        <v>4.5649404900000023</v>
      </c>
      <c r="AR38" s="207">
        <f t="shared" si="5"/>
        <v>4.7245222499999961</v>
      </c>
      <c r="AS38" s="207">
        <f t="shared" si="5"/>
        <v>4.7961690000000168</v>
      </c>
      <c r="AT38" s="207">
        <f t="shared" si="5"/>
        <v>4.8586240025000116</v>
      </c>
      <c r="AU38" s="207">
        <f t="shared" si="5"/>
        <v>5.1875872099999887</v>
      </c>
      <c r="AV38" s="207" t="str">
        <f t="shared" si="5"/>
        <v/>
      </c>
      <c r="AW38" s="207">
        <f t="shared" si="5"/>
        <v>4.2798380624999854</v>
      </c>
      <c r="AX38" s="207">
        <f t="shared" si="5"/>
        <v>4.2277646400000091</v>
      </c>
      <c r="AY38" s="207">
        <f t="shared" si="5"/>
        <v>4.3676776025000308</v>
      </c>
      <c r="AZ38" s="207">
        <f t="shared" si="5"/>
        <v>5.1229837025000169</v>
      </c>
      <c r="BA38" s="207">
        <f t="shared" si="5"/>
        <v>4.004303062499992</v>
      </c>
      <c r="BB38" s="207">
        <f t="shared" si="5"/>
        <v>4.7265689600000105</v>
      </c>
      <c r="BC38" s="207" t="str">
        <f t="shared" si="5"/>
        <v/>
      </c>
      <c r="BD38" s="207">
        <f t="shared" si="5"/>
        <v>3.9961446224999975</v>
      </c>
      <c r="BE38" s="204">
        <f t="shared" si="5"/>
        <v>4.1563124899999915</v>
      </c>
      <c r="BF38" s="204">
        <f t="shared" si="5"/>
        <v>4.4851952400000172</v>
      </c>
      <c r="BG38" s="40">
        <f t="shared" si="5"/>
        <v>4.9108547599999941</v>
      </c>
      <c r="BH38" s="207">
        <f t="shared" si="5"/>
        <v>5.1568211600000025</v>
      </c>
      <c r="BI38" s="207">
        <f t="shared" si="5"/>
        <v>4.3523540900000102</v>
      </c>
      <c r="BJ38" s="207">
        <f t="shared" si="5"/>
        <v>4.7286156899999821</v>
      </c>
      <c r="BK38" s="207">
        <f t="shared" si="5"/>
        <v>5.2717040399999915</v>
      </c>
      <c r="BL38" s="204">
        <f t="shared" si="5"/>
        <v>5.5314471224999995</v>
      </c>
    </row>
    <row r="39" spans="1:64" x14ac:dyDescent="0.25">
      <c r="A39" s="23">
        <f t="shared" si="2"/>
        <v>41948</v>
      </c>
      <c r="B39" s="207" t="str">
        <f t="shared" si="3"/>
        <v/>
      </c>
      <c r="C39" s="204" t="str">
        <f t="shared" si="3"/>
        <v/>
      </c>
      <c r="D39" s="40">
        <f t="shared" si="3"/>
        <v>3.5692936100000017</v>
      </c>
      <c r="E39" s="204">
        <f>IF(E11&gt;0,((1+E11/200)^2-1)*100,"")</f>
        <v>3.7413546225000038</v>
      </c>
      <c r="F39" s="208">
        <f t="shared" si="3"/>
        <v>3.8177588099999937</v>
      </c>
      <c r="G39" s="208">
        <f t="shared" si="3"/>
        <v>3.9084616025000019</v>
      </c>
      <c r="H39" s="208">
        <f t="shared" si="3"/>
        <v>3.9543376399999941</v>
      </c>
      <c r="I39" s="204">
        <f t="shared" si="3"/>
        <v>4.0481601600000028</v>
      </c>
      <c r="J39" s="40"/>
      <c r="K39" s="40"/>
      <c r="L39" s="41">
        <f t="shared" si="4"/>
        <v>41948</v>
      </c>
      <c r="M39" s="207">
        <f t="shared" si="5"/>
        <v>4.2032639999999954</v>
      </c>
      <c r="N39" s="207">
        <f t="shared" si="5"/>
        <v>4.285965202499975</v>
      </c>
      <c r="O39" s="207">
        <f t="shared" si="5"/>
        <v>4.3768722499999857</v>
      </c>
      <c r="P39" s="207">
        <f t="shared" si="5"/>
        <v>4.3942410225000117</v>
      </c>
      <c r="Q39" s="207">
        <f t="shared" si="5"/>
        <v>4.9098305024999789</v>
      </c>
      <c r="R39" s="207">
        <f t="shared" si="5"/>
        <v>5.1445160000000101</v>
      </c>
      <c r="S39" s="207">
        <f t="shared" si="5"/>
        <v>4.6518770025000267</v>
      </c>
      <c r="T39" s="207">
        <f t="shared" si="5"/>
        <v>4.7644367024999745</v>
      </c>
      <c r="U39" s="207">
        <f t="shared" si="5"/>
        <v>5.4041022224999846</v>
      </c>
      <c r="V39" s="207">
        <f t="shared" si="5"/>
        <v>5.4759810224999983</v>
      </c>
      <c r="W39" s="207">
        <f t="shared" si="5"/>
        <v>5.7041015624999858</v>
      </c>
      <c r="X39" s="207" t="str">
        <f t="shared" si="5"/>
        <v/>
      </c>
      <c r="Y39" s="207">
        <f t="shared" si="5"/>
        <v>4.7214522225000222</v>
      </c>
      <c r="Z39" s="207">
        <f t="shared" si="5"/>
        <v>5.2758081600000173</v>
      </c>
      <c r="AA39" s="207">
        <f t="shared" si="5"/>
        <v>5.4461996899999976</v>
      </c>
      <c r="AB39" s="207">
        <f t="shared" si="5"/>
        <v>5.9417318399999974</v>
      </c>
      <c r="AC39" s="207" t="str">
        <f t="shared" si="5"/>
        <v/>
      </c>
      <c r="AD39" s="207" t="str">
        <f t="shared" si="5"/>
        <v/>
      </c>
      <c r="AE39" s="207">
        <f t="shared" si="5"/>
        <v>5.4954952099999899</v>
      </c>
      <c r="AF39" s="204">
        <f t="shared" si="5"/>
        <v>5.558158222499987</v>
      </c>
      <c r="AG39" s="40" t="str">
        <f t="shared" si="5"/>
        <v/>
      </c>
      <c r="AH39" s="207">
        <f t="shared" si="5"/>
        <v>5.1629740100000099</v>
      </c>
      <c r="AI39" s="207">
        <f t="shared" si="5"/>
        <v>5.3876762225000263</v>
      </c>
      <c r="AJ39" s="207">
        <f t="shared" si="6"/>
        <v>5.2846111118305172</v>
      </c>
      <c r="AK39" s="207">
        <f t="shared" si="5"/>
        <v>5.4277168400000075</v>
      </c>
      <c r="AL39" s="207" t="str">
        <f t="shared" si="5"/>
        <v/>
      </c>
      <c r="AM39" s="207">
        <f t="shared" si="5"/>
        <v>4.5301759999999858</v>
      </c>
      <c r="AN39" s="207">
        <f t="shared" si="5"/>
        <v>5.1865616025000172</v>
      </c>
      <c r="AO39" s="207">
        <f t="shared" si="5"/>
        <v>5.4780350625000196</v>
      </c>
      <c r="AP39" s="207">
        <f t="shared" si="5"/>
        <v>4.3104755625000157</v>
      </c>
      <c r="AQ39" s="207">
        <f t="shared" si="5"/>
        <v>4.593574410000012</v>
      </c>
      <c r="AR39" s="207">
        <f t="shared" si="5"/>
        <v>4.7552250000000074</v>
      </c>
      <c r="AS39" s="207">
        <f t="shared" si="5"/>
        <v>4.8299538224999994</v>
      </c>
      <c r="AT39" s="207">
        <f t="shared" si="5"/>
        <v>4.8924188900000054</v>
      </c>
      <c r="AU39" s="207">
        <f t="shared" si="5"/>
        <v>5.2255382025000019</v>
      </c>
      <c r="AV39" s="207" t="str">
        <f t="shared" si="5"/>
        <v/>
      </c>
      <c r="AW39" s="207">
        <f t="shared" si="5"/>
        <v>4.3104755625000157</v>
      </c>
      <c r="AX39" s="207">
        <f t="shared" si="5"/>
        <v>4.2471630225000112</v>
      </c>
      <c r="AY39" s="207">
        <f t="shared" si="5"/>
        <v>4.3952627600000183</v>
      </c>
      <c r="AZ39" s="207">
        <f t="shared" si="5"/>
        <v>5.1547702499999959</v>
      </c>
      <c r="BA39" s="207">
        <f t="shared" si="5"/>
        <v>3.9961446224999975</v>
      </c>
      <c r="BB39" s="207">
        <f t="shared" si="5"/>
        <v>4.7593190399999985</v>
      </c>
      <c r="BC39" s="207" t="str">
        <f t="shared" si="5"/>
        <v/>
      </c>
      <c r="BD39" s="207">
        <f t="shared" si="5"/>
        <v>4.0532604225000046</v>
      </c>
      <c r="BE39" s="207">
        <f t="shared" si="5"/>
        <v>4.1828489999999885</v>
      </c>
      <c r="BF39" s="207">
        <f t="shared" si="5"/>
        <v>4.5138182399999893</v>
      </c>
      <c r="BG39" s="207">
        <f t="shared" si="5"/>
        <v>4.9467069224999882</v>
      </c>
      <c r="BH39" s="207">
        <f t="shared" si="5"/>
        <v>5.1865616025000172</v>
      </c>
      <c r="BI39" s="207">
        <f t="shared" si="5"/>
        <v>4.3993497600000042</v>
      </c>
      <c r="BJ39" s="207">
        <f t="shared" si="5"/>
        <v>4.7623896225000184</v>
      </c>
      <c r="BK39" s="207">
        <f t="shared" si="5"/>
        <v>5.304539240000028</v>
      </c>
      <c r="BL39" s="204">
        <f t="shared" si="5"/>
        <v>5.5684326225000191</v>
      </c>
    </row>
    <row r="40" spans="1:64" x14ac:dyDescent="0.25">
      <c r="A40" s="23">
        <f t="shared" si="2"/>
        <v>41949</v>
      </c>
      <c r="B40" s="207" t="str">
        <f t="shared" si="3"/>
        <v/>
      </c>
      <c r="C40" s="204" t="str">
        <f t="shared" si="3"/>
        <v/>
      </c>
      <c r="D40" s="40">
        <f>IF(D12&gt;0,((1+D12/200)^2-1)*100,"")</f>
        <v>3.5519936025000254</v>
      </c>
      <c r="E40" s="204">
        <f t="shared" si="3"/>
        <v>3.7505216400000041</v>
      </c>
      <c r="F40" s="208">
        <f t="shared" si="3"/>
        <v>3.8269292025000068</v>
      </c>
      <c r="G40" s="208">
        <f t="shared" si="3"/>
        <v>3.925791359999975</v>
      </c>
      <c r="H40" s="208">
        <f t="shared" si="3"/>
        <v>3.9747302399999906</v>
      </c>
      <c r="I40" s="204">
        <f t="shared" si="3"/>
        <v>4.0655015624999846</v>
      </c>
      <c r="J40" s="40"/>
      <c r="K40" s="40"/>
      <c r="L40" s="41">
        <f t="shared" si="4"/>
        <v>41949</v>
      </c>
      <c r="M40" s="207">
        <f t="shared" si="5"/>
        <v>4.2022432024999778</v>
      </c>
      <c r="N40" s="207">
        <f t="shared" si="5"/>
        <v>4.353375622500022</v>
      </c>
      <c r="O40" s="207">
        <f t="shared" si="5"/>
        <v>4.4616864224999997</v>
      </c>
      <c r="P40" s="207">
        <f t="shared" si="5"/>
        <v>4.587438240000008</v>
      </c>
      <c r="Q40" s="207">
        <f t="shared" si="5"/>
        <v>4.9282679025000053</v>
      </c>
      <c r="R40" s="207">
        <f t="shared" si="5"/>
        <v>5.1609230399999984</v>
      </c>
      <c r="S40" s="207">
        <f t="shared" si="5"/>
        <v>4.6539230024999823</v>
      </c>
      <c r="T40" s="207">
        <f t="shared" si="5"/>
        <v>4.7777432099999739</v>
      </c>
      <c r="U40" s="207">
        <f t="shared" si="5"/>
        <v>5.4236097599999811</v>
      </c>
      <c r="V40" s="207">
        <f t="shared" si="5"/>
        <v>5.4934409999999767</v>
      </c>
      <c r="W40" s="207">
        <f t="shared" si="5"/>
        <v>5.7184958024999899</v>
      </c>
      <c r="X40" s="207" t="str">
        <f t="shared" si="5"/>
        <v/>
      </c>
      <c r="Y40" s="207">
        <f t="shared" si="5"/>
        <v>4.7368028099999959</v>
      </c>
      <c r="Z40" s="207">
        <f t="shared" si="5"/>
        <v>5.2953038225000082</v>
      </c>
      <c r="AA40" s="207">
        <f t="shared" si="5"/>
        <v>5.4667380899999785</v>
      </c>
      <c r="AB40" s="207">
        <f t="shared" si="5"/>
        <v>5.9592303225000087</v>
      </c>
      <c r="AC40" s="207" t="str">
        <f>IF(AC12&gt;0,((1+AC12/200)^2-1)*100,"")</f>
        <v/>
      </c>
      <c r="AD40" s="207" t="str">
        <f t="shared" si="5"/>
        <v/>
      </c>
      <c r="AE40" s="207">
        <f t="shared" si="5"/>
        <v>5.5026851025000045</v>
      </c>
      <c r="AF40" s="207">
        <f t="shared" si="5"/>
        <v>5.5745975025000005</v>
      </c>
      <c r="AG40" s="207" t="str">
        <f t="shared" si="5"/>
        <v/>
      </c>
      <c r="AH40" s="207">
        <f t="shared" si="5"/>
        <v>5.1722036225000156</v>
      </c>
      <c r="AI40" s="207">
        <f t="shared" si="5"/>
        <v>5.4143691225000179</v>
      </c>
      <c r="AJ40" s="207">
        <f t="shared" si="6"/>
        <v>5.2981236808817389</v>
      </c>
      <c r="AK40" s="207">
        <f t="shared" si="5"/>
        <v>5.4492803225000053</v>
      </c>
      <c r="AL40" s="207" t="str">
        <f t="shared" si="5"/>
        <v/>
      </c>
      <c r="AM40" s="207">
        <f t="shared" si="5"/>
        <v>4.5281312099999749</v>
      </c>
      <c r="AN40" s="207">
        <f t="shared" si="5"/>
        <v>5.2039976099999885</v>
      </c>
      <c r="AO40" s="207">
        <f t="shared" si="5"/>
        <v>5.5047394025000029</v>
      </c>
      <c r="AP40" s="207">
        <f t="shared" si="5"/>
        <v>4.3217104399999817</v>
      </c>
      <c r="AQ40" s="207">
        <f t="shared" si="5"/>
        <v>4.609938410000014</v>
      </c>
      <c r="AR40" s="207">
        <f t="shared" si="5"/>
        <v>4.774672402500002</v>
      </c>
      <c r="AS40" s="207">
        <f t="shared" si="5"/>
        <v>4.8463363025000206</v>
      </c>
      <c r="AT40" s="207">
        <f t="shared" si="5"/>
        <v>4.9108547599999941</v>
      </c>
      <c r="AU40" s="207">
        <f t="shared" si="5"/>
        <v>5.2419515625000246</v>
      </c>
      <c r="AV40" s="207" t="str">
        <f t="shared" si="5"/>
        <v/>
      </c>
      <c r="AW40" s="207">
        <f t="shared" si="5"/>
        <v>4.304347702500011</v>
      </c>
      <c r="AX40" s="207">
        <f t="shared" si="5"/>
        <v>4.2573734225000326</v>
      </c>
      <c r="AY40" s="207">
        <f t="shared" si="5"/>
        <v>4.4003715225000128</v>
      </c>
      <c r="AZ40" s="207">
        <f t="shared" si="5"/>
        <v>5.1537448024999932</v>
      </c>
      <c r="BA40" s="207">
        <f t="shared" si="5"/>
        <v>4.0389800025000033</v>
      </c>
      <c r="BB40" s="207">
        <f t="shared" si="5"/>
        <v>4.774672402500002</v>
      </c>
      <c r="BC40" s="207" t="str">
        <f t="shared" si="5"/>
        <v/>
      </c>
      <c r="BD40" s="207">
        <f t="shared" si="5"/>
        <v>4.0185811024999962</v>
      </c>
      <c r="BE40" s="207">
        <f t="shared" si="5"/>
        <v>4.185911122500019</v>
      </c>
      <c r="BF40" s="207">
        <f t="shared" si="5"/>
        <v>4.5301759999999858</v>
      </c>
      <c r="BG40" s="207">
        <f t="shared" si="5"/>
        <v>4.9784668099999818</v>
      </c>
      <c r="BH40" s="207">
        <f t="shared" si="5"/>
        <v>5.2050233025000114</v>
      </c>
      <c r="BI40" s="207">
        <f t="shared" si="5"/>
        <v>4.353375622500022</v>
      </c>
      <c r="BJ40" s="207">
        <f t="shared" si="5"/>
        <v>4.7777432099999739</v>
      </c>
      <c r="BK40" s="207">
        <f t="shared" si="5"/>
        <v>5.3260901224999824</v>
      </c>
      <c r="BL40" s="204">
        <f t="shared" si="5"/>
        <v>5.5828176225000137</v>
      </c>
    </row>
    <row r="41" spans="1:64" x14ac:dyDescent="0.25">
      <c r="A41" s="23">
        <f t="shared" si="2"/>
        <v>41950</v>
      </c>
      <c r="B41" s="207" t="str">
        <f t="shared" si="3"/>
        <v/>
      </c>
      <c r="C41" s="204" t="str">
        <f t="shared" si="3"/>
        <v/>
      </c>
      <c r="D41" s="40">
        <f t="shared" si="3"/>
        <v>3.571329000000012</v>
      </c>
      <c r="E41" s="204">
        <f t="shared" si="3"/>
        <v>3.7821000224999901</v>
      </c>
      <c r="F41" s="208">
        <f t="shared" si="3"/>
        <v>3.8585192099999999</v>
      </c>
      <c r="G41" s="208">
        <f t="shared" si="3"/>
        <v>3.964533690000005</v>
      </c>
      <c r="H41" s="208">
        <f t="shared" si="3"/>
        <v>4.0134816900000203</v>
      </c>
      <c r="I41" s="204">
        <f t="shared" si="3"/>
        <v>4.1307998025000181</v>
      </c>
      <c r="J41" s="40"/>
      <c r="K41" s="40"/>
      <c r="L41" s="41">
        <f t="shared" si="4"/>
        <v>41950</v>
      </c>
      <c r="M41" s="207">
        <f t="shared" si="5"/>
        <v>4.2073472400000034</v>
      </c>
      <c r="N41" s="207">
        <f t="shared" si="5"/>
        <v>4.3778939024999852</v>
      </c>
      <c r="O41" s="207">
        <f t="shared" si="5"/>
        <v>4.4483999999999968</v>
      </c>
      <c r="P41" s="207">
        <f t="shared" si="5"/>
        <v>4.6150524224999989</v>
      </c>
      <c r="Q41" s="207">
        <f t="shared" si="5"/>
        <v>4.9538780900000079</v>
      </c>
      <c r="R41" s="207">
        <f t="shared" si="5"/>
        <v>5.1845104025000088</v>
      </c>
      <c r="S41" s="207">
        <f t="shared" si="5"/>
        <v>4.6518770025000267</v>
      </c>
      <c r="T41" s="207">
        <f t="shared" si="5"/>
        <v>4.7971927025000083</v>
      </c>
      <c r="U41" s="207">
        <f t="shared" si="5"/>
        <v>5.4410654025000005</v>
      </c>
      <c r="V41" s="207">
        <f t="shared" si="5"/>
        <v>5.5109024225000081</v>
      </c>
      <c r="W41" s="207">
        <f t="shared" si="5"/>
        <v>5.7606559999999973</v>
      </c>
      <c r="X41" s="207" t="str">
        <f t="shared" si="5"/>
        <v/>
      </c>
      <c r="Y41" s="207">
        <f t="shared" si="5"/>
        <v>4.7521545224999961</v>
      </c>
      <c r="Z41" s="207">
        <f t="shared" si="5"/>
        <v>5.2891471025000136</v>
      </c>
      <c r="AA41" s="207">
        <f t="shared" si="5"/>
        <v>5.4841973025000046</v>
      </c>
      <c r="AB41" s="207">
        <f t="shared" si="5"/>
        <v>5.9880545024999732</v>
      </c>
      <c r="AC41" s="207" t="str">
        <f t="shared" si="5"/>
        <v/>
      </c>
      <c r="AD41" s="207" t="str">
        <f t="shared" si="5"/>
        <v/>
      </c>
      <c r="AE41" s="207">
        <f t="shared" si="5"/>
        <v>5.5293925624999796</v>
      </c>
      <c r="AF41" s="207">
        <f t="shared" si="5"/>
        <v>5.598231209999982</v>
      </c>
      <c r="AG41" s="207" t="str">
        <f t="shared" si="5"/>
        <v/>
      </c>
      <c r="AH41" s="207">
        <f t="shared" si="5"/>
        <v>5.2019462399999883</v>
      </c>
      <c r="AI41" s="207">
        <f t="shared" si="5"/>
        <v>5.4266900625000059</v>
      </c>
      <c r="AJ41" s="207">
        <f t="shared" si="6"/>
        <v>5.3261924033707775</v>
      </c>
      <c r="AK41" s="207">
        <f t="shared" si="5"/>
        <v>5.4841973025000046</v>
      </c>
      <c r="AL41" s="207" t="str">
        <f t="shared" si="5"/>
        <v/>
      </c>
      <c r="AM41" s="207">
        <f t="shared" si="5"/>
        <v>4.5322208099999983</v>
      </c>
      <c r="AN41" s="207">
        <f t="shared" si="5"/>
        <v>5.2214350625000128</v>
      </c>
      <c r="AO41" s="207">
        <f t="shared" si="5"/>
        <v>5.5201472900000104</v>
      </c>
      <c r="AP41" s="207">
        <f t="shared" si="5"/>
        <v>4.3411175624999743</v>
      </c>
      <c r="AQ41" s="207">
        <f t="shared" si="5"/>
        <v>4.6283494400000125</v>
      </c>
      <c r="AR41" s="207">
        <f t="shared" si="5"/>
        <v>4.7930979225000003</v>
      </c>
      <c r="AS41" s="207">
        <f t="shared" si="5"/>
        <v>4.855552009999986</v>
      </c>
      <c r="AT41" s="207">
        <f t="shared" si="5"/>
        <v>4.903685062499985</v>
      </c>
      <c r="AU41" s="207">
        <f t="shared" si="5"/>
        <v>5.2717040399999915</v>
      </c>
      <c r="AV41" s="207" t="str">
        <f t="shared" si="5"/>
        <v/>
      </c>
      <c r="AW41" s="207">
        <f t="shared" si="5"/>
        <v>4.3053690000000255</v>
      </c>
      <c r="AX41" s="207">
        <f t="shared" si="5"/>
        <v>4.2849440000000127</v>
      </c>
      <c r="AY41" s="207">
        <f t="shared" si="5"/>
        <v>4.4208078225000058</v>
      </c>
      <c r="AZ41" s="207">
        <f t="shared" si="5"/>
        <v>5.191689690000012</v>
      </c>
      <c r="BA41" s="207">
        <f t="shared" si="5"/>
        <v>3.9747302399999906</v>
      </c>
      <c r="BB41" s="207">
        <f t="shared" si="5"/>
        <v>4.7818376900000015</v>
      </c>
      <c r="BC41" s="207" t="str">
        <f t="shared" si="5"/>
        <v/>
      </c>
      <c r="BD41" s="207">
        <f>IF(BD13&gt;0,((1+BD13/200)^2-1)*100,"")</f>
        <v>4.0114419600000062</v>
      </c>
      <c r="BE41" s="207">
        <f t="shared" si="5"/>
        <v>4.2257228099999988</v>
      </c>
      <c r="BF41" s="207">
        <f t="shared" si="5"/>
        <v>4.5465350400000215</v>
      </c>
      <c r="BG41" s="207">
        <f t="shared" si="5"/>
        <v>4.9825652100000006</v>
      </c>
      <c r="BH41" s="207">
        <f t="shared" si="5"/>
        <v>5.240925690000009</v>
      </c>
      <c r="BI41" s="207">
        <f>IF(BI13&gt;0,((1+BI13/200)^2-1)*100,"")</f>
        <v>4.3584833599999984</v>
      </c>
      <c r="BJ41" s="207">
        <f t="shared" si="5"/>
        <v>4.7900268900000098</v>
      </c>
      <c r="BK41" s="207">
        <f t="shared" si="5"/>
        <v>5.3414849599999981</v>
      </c>
      <c r="BL41" s="204">
        <f t="shared" si="5"/>
        <v>5.6095352225000061</v>
      </c>
    </row>
    <row r="42" spans="1:64" x14ac:dyDescent="0.25">
      <c r="A42" s="23">
        <f t="shared" si="2"/>
        <v>41953</v>
      </c>
      <c r="B42" s="207" t="str">
        <f t="shared" si="3"/>
        <v/>
      </c>
      <c r="C42" s="204" t="str">
        <f t="shared" si="3"/>
        <v/>
      </c>
      <c r="D42" s="40">
        <f t="shared" si="3"/>
        <v>3.5794707600000253</v>
      </c>
      <c r="E42" s="204">
        <f t="shared" si="3"/>
        <v>3.7454288025000171</v>
      </c>
      <c r="F42" s="208">
        <f t="shared" si="3"/>
        <v>3.8228534224999944</v>
      </c>
      <c r="G42" s="208">
        <f t="shared" si="3"/>
        <v>3.925791359999975</v>
      </c>
      <c r="H42" s="208">
        <f t="shared" si="3"/>
        <v>3.987986502499985</v>
      </c>
      <c r="I42" s="204">
        <f t="shared" si="3"/>
        <v>4.0818242025000062</v>
      </c>
      <c r="J42" s="40"/>
      <c r="K42" s="40"/>
      <c r="L42" s="41">
        <f t="shared" si="4"/>
        <v>41953</v>
      </c>
      <c r="M42" s="207">
        <f t="shared" si="5"/>
        <v>4.1920355025000022</v>
      </c>
      <c r="N42" s="207">
        <f t="shared" si="5"/>
        <v>4.3186463225000082</v>
      </c>
      <c r="O42" s="207">
        <f t="shared" si="5"/>
        <v>4.3646128100000015</v>
      </c>
      <c r="P42" s="207">
        <f t="shared" si="5"/>
        <v>4.583347559999984</v>
      </c>
      <c r="Q42" s="207">
        <f t="shared" si="5"/>
        <v>4.9210976100000137</v>
      </c>
      <c r="R42" s="207">
        <f t="shared" ref="M42:BL47" si="7">IF(R14&gt;0,((1+R14/200)^2-1)*100,"")</f>
        <v>5.1496430625000089</v>
      </c>
      <c r="S42" s="207">
        <f t="shared" si="7"/>
        <v>4.6447161600000175</v>
      </c>
      <c r="T42" s="207">
        <f t="shared" si="7"/>
        <v>4.7654602499999976</v>
      </c>
      <c r="U42" s="207">
        <f t="shared" si="7"/>
        <v>5.4164225624999673</v>
      </c>
      <c r="V42" s="207">
        <f t="shared" si="7"/>
        <v>5.4821432025000005</v>
      </c>
      <c r="W42" s="207">
        <f t="shared" si="7"/>
        <v>5.7112985599999888</v>
      </c>
      <c r="X42" s="207" t="str">
        <f t="shared" si="7"/>
        <v/>
      </c>
      <c r="Y42" s="207">
        <f t="shared" si="7"/>
        <v>4.7234989024999896</v>
      </c>
      <c r="Z42" s="207">
        <f t="shared" si="7"/>
        <v>5.2819644900000018</v>
      </c>
      <c r="AA42" s="207">
        <f t="shared" si="7"/>
        <v>5.4544148099999967</v>
      </c>
      <c r="AB42" s="207">
        <f t="shared" si="7"/>
        <v>5.9458490000000142</v>
      </c>
      <c r="AC42" s="207" t="str">
        <f t="shared" si="7"/>
        <v/>
      </c>
      <c r="AD42" s="207" t="str">
        <f t="shared" si="7"/>
        <v/>
      </c>
      <c r="AE42" s="207">
        <f t="shared" si="7"/>
        <v>5.4965223224999971</v>
      </c>
      <c r="AF42" s="207">
        <f t="shared" si="7"/>
        <v>5.5632953599999757</v>
      </c>
      <c r="AG42" s="207" t="str">
        <f t="shared" si="7"/>
        <v/>
      </c>
      <c r="AH42" s="207">
        <f t="shared" si="7"/>
        <v>5.1598975624999932</v>
      </c>
      <c r="AI42" s="207">
        <f t="shared" si="7"/>
        <v>5.3887028099999679</v>
      </c>
      <c r="AJ42" s="207">
        <f t="shared" si="6"/>
        <v>5.2908475205487582</v>
      </c>
      <c r="AK42" s="207">
        <f t="shared" si="7"/>
        <v>5.4431191025000158</v>
      </c>
      <c r="AL42" s="207" t="str">
        <f t="shared" si="7"/>
        <v/>
      </c>
      <c r="AM42" s="207">
        <f t="shared" si="7"/>
        <v>4.5148405624999777</v>
      </c>
      <c r="AN42" s="207">
        <f t="shared" si="7"/>
        <v>5.1865616025000172</v>
      </c>
      <c r="AO42" s="207">
        <f t="shared" si="7"/>
        <v>5.4831702500000024</v>
      </c>
      <c r="AP42" s="207">
        <f t="shared" si="7"/>
        <v>4.3074116099999893</v>
      </c>
      <c r="AQ42" s="207">
        <f t="shared" si="7"/>
        <v>4.5905063024999748</v>
      </c>
      <c r="AR42" s="207">
        <f t="shared" si="7"/>
        <v>4.7572720099999799</v>
      </c>
      <c r="AS42" s="207">
        <f t="shared" si="7"/>
        <v>4.8299538224999994</v>
      </c>
      <c r="AT42" s="207">
        <f t="shared" si="7"/>
        <v>4.9067577600000023</v>
      </c>
      <c r="AU42" s="207">
        <f t="shared" si="7"/>
        <v>5.2245124099999929</v>
      </c>
      <c r="AV42" s="207" t="str">
        <f t="shared" si="7"/>
        <v/>
      </c>
      <c r="AW42" s="207">
        <f t="shared" si="7"/>
        <v>4.2910712900000147</v>
      </c>
      <c r="AX42" s="207">
        <f t="shared" si="7"/>
        <v>4.2359321600000222</v>
      </c>
      <c r="AY42" s="207">
        <f t="shared" si="7"/>
        <v>4.3901541224999896</v>
      </c>
      <c r="AZ42" s="207">
        <f t="shared" si="7"/>
        <v>5.1537448024999932</v>
      </c>
      <c r="BA42" s="207">
        <f t="shared" si="7"/>
        <v>4.0338800900000082</v>
      </c>
      <c r="BB42" s="207">
        <f t="shared" si="7"/>
        <v>4.7132657025000135</v>
      </c>
      <c r="BC42" s="207" t="str">
        <f t="shared" si="7"/>
        <v/>
      </c>
      <c r="BD42" s="207">
        <f t="shared" si="7"/>
        <v>4.0206209025000161</v>
      </c>
      <c r="BE42" s="207">
        <f t="shared" si="7"/>
        <v>4.1777455624999904</v>
      </c>
      <c r="BF42" s="207">
        <f t="shared" si="7"/>
        <v>4.5168852225</v>
      </c>
      <c r="BG42" s="207">
        <f t="shared" si="7"/>
        <v>4.9487558025000045</v>
      </c>
      <c r="BH42" s="207">
        <f t="shared" si="7"/>
        <v>5.1845104025000088</v>
      </c>
      <c r="BI42" s="207">
        <f t="shared" si="7"/>
        <v>4.3441820099999973</v>
      </c>
      <c r="BJ42" s="207">
        <f t="shared" si="7"/>
        <v>4.7593190399999985</v>
      </c>
      <c r="BK42" s="207">
        <f t="shared" si="7"/>
        <v>5.3117226225000147</v>
      </c>
      <c r="BL42" s="204">
        <f t="shared" si="7"/>
        <v>5.5694600900000113</v>
      </c>
    </row>
    <row r="43" spans="1:64" x14ac:dyDescent="0.25">
      <c r="A43" s="23">
        <f t="shared" si="2"/>
        <v>41954</v>
      </c>
      <c r="B43" s="207" t="str">
        <f t="shared" si="3"/>
        <v/>
      </c>
      <c r="C43" s="204" t="str">
        <f t="shared" si="3"/>
        <v/>
      </c>
      <c r="D43" s="40">
        <f t="shared" si="3"/>
        <v>3.5784530225000166</v>
      </c>
      <c r="E43" s="204">
        <f t="shared" si="3"/>
        <v>3.7708942400000112</v>
      </c>
      <c r="F43" s="208">
        <f t="shared" si="3"/>
        <v>3.8462902500000062</v>
      </c>
      <c r="G43" s="208">
        <f t="shared" si="3"/>
        <v>3.9492398024999931</v>
      </c>
      <c r="H43" s="208">
        <f t="shared" si="3"/>
        <v>4.0073625600000273</v>
      </c>
      <c r="I43" s="204">
        <f>IF(I15&gt;0,((1+I15/200)^2-1)*100,"")</f>
        <v>4.118554822500009</v>
      </c>
      <c r="J43" s="40"/>
      <c r="K43" s="40"/>
      <c r="L43" s="41">
        <f t="shared" si="4"/>
        <v>41954</v>
      </c>
      <c r="M43" s="207">
        <f t="shared" si="7"/>
        <v>4.1971392899999849</v>
      </c>
      <c r="N43" s="207">
        <f t="shared" si="7"/>
        <v>4.3278388099999843</v>
      </c>
      <c r="O43" s="207">
        <f t="shared" si="7"/>
        <v>4.3686992099999822</v>
      </c>
      <c r="P43" s="207">
        <f t="shared" si="7"/>
        <v>4.5751664400000225</v>
      </c>
      <c r="Q43" s="207">
        <f t="shared" si="7"/>
        <v>4.9251948899999842</v>
      </c>
      <c r="R43" s="207">
        <f t="shared" si="7"/>
        <v>5.1547702499999959</v>
      </c>
      <c r="S43" s="207">
        <f t="shared" si="7"/>
        <v>4.6498310225000061</v>
      </c>
      <c r="T43" s="207">
        <f t="shared" si="7"/>
        <v>4.7685309225000028</v>
      </c>
      <c r="U43" s="207">
        <f t="shared" si="7"/>
        <v>5.4287436225000096</v>
      </c>
      <c r="V43" s="207">
        <f t="shared" si="7"/>
        <v>5.4831702500000024</v>
      </c>
      <c r="W43" s="207">
        <f t="shared" si="7"/>
        <v>5.7164394224999748</v>
      </c>
      <c r="X43" s="207" t="str">
        <f t="shared" si="7"/>
        <v/>
      </c>
      <c r="Y43" s="207">
        <f t="shared" si="7"/>
        <v>4.7265689600000105</v>
      </c>
      <c r="Z43" s="207">
        <f t="shared" si="7"/>
        <v>5.2850427224999885</v>
      </c>
      <c r="AA43" s="207">
        <f t="shared" si="7"/>
        <v>5.458522489999984</v>
      </c>
      <c r="AB43" s="207">
        <f t="shared" si="7"/>
        <v>5.9509955625000055</v>
      </c>
      <c r="AC43" s="207" t="str">
        <f t="shared" si="7"/>
        <v/>
      </c>
      <c r="AD43" s="207" t="str">
        <f t="shared" si="7"/>
        <v/>
      </c>
      <c r="AE43" s="207">
        <f t="shared" si="7"/>
        <v>5.5129568025000131</v>
      </c>
      <c r="AF43" s="207">
        <f t="shared" si="7"/>
        <v>5.5704875624999817</v>
      </c>
      <c r="AG43" s="207" t="str">
        <f t="shared" si="7"/>
        <v/>
      </c>
      <c r="AH43" s="207">
        <f t="shared" si="7"/>
        <v>5.1660505024999859</v>
      </c>
      <c r="AI43" s="207">
        <f t="shared" si="7"/>
        <v>5.3979423224999934</v>
      </c>
      <c r="AJ43" s="207">
        <f t="shared" si="6"/>
        <v>5.2918869489370524</v>
      </c>
      <c r="AK43" s="207">
        <f t="shared" si="7"/>
        <v>5.4523609999999945</v>
      </c>
      <c r="AL43" s="207" t="str">
        <f t="shared" si="7"/>
        <v/>
      </c>
      <c r="AM43" s="207">
        <f t="shared" si="7"/>
        <v>4.5168852225</v>
      </c>
      <c r="AN43" s="207">
        <f t="shared" si="7"/>
        <v>5.1896384399999995</v>
      </c>
      <c r="AO43" s="207">
        <f t="shared" si="7"/>
        <v>5.4872784899999916</v>
      </c>
      <c r="AP43" s="207">
        <f t="shared" si="7"/>
        <v>4.312518222500028</v>
      </c>
      <c r="AQ43" s="207">
        <f t="shared" si="7"/>
        <v>4.5976652899999859</v>
      </c>
      <c r="AR43" s="207">
        <f t="shared" si="7"/>
        <v>4.7613660900000188</v>
      </c>
      <c r="AS43" s="207">
        <f t="shared" si="7"/>
        <v>4.8340493224999781</v>
      </c>
      <c r="AT43" s="207">
        <f t="shared" si="7"/>
        <v>4.8842256899999992</v>
      </c>
      <c r="AU43" s="207">
        <f t="shared" si="7"/>
        <v>5.2306672399999865</v>
      </c>
      <c r="AV43" s="207" t="str">
        <f t="shared" si="7"/>
        <v/>
      </c>
      <c r="AW43" s="207">
        <f t="shared" si="7"/>
        <v>4.2910712900000147</v>
      </c>
      <c r="AX43" s="207">
        <f t="shared" si="7"/>
        <v>4.2389950624999839</v>
      </c>
      <c r="AY43" s="207">
        <f t="shared" si="7"/>
        <v>4.3962845024999808</v>
      </c>
      <c r="AZ43" s="207">
        <f t="shared" si="7"/>
        <v>5.1404144399999963</v>
      </c>
      <c r="BA43" s="207">
        <f t="shared" si="7"/>
        <v>4.1042699225000145</v>
      </c>
      <c r="BB43" s="207">
        <f t="shared" si="7"/>
        <v>4.7163356099999776</v>
      </c>
      <c r="BC43" s="207" t="str">
        <f t="shared" si="7"/>
        <v/>
      </c>
      <c r="BD43" s="207">
        <f t="shared" si="7"/>
        <v>4.0226607224999711</v>
      </c>
      <c r="BE43" s="207">
        <f t="shared" si="7"/>
        <v>4.1838697024999982</v>
      </c>
      <c r="BF43" s="207">
        <f t="shared" si="7"/>
        <v>4.5199522500000144</v>
      </c>
      <c r="BG43" s="207">
        <f t="shared" si="7"/>
        <v>4.9590005024999773</v>
      </c>
      <c r="BH43" s="207">
        <f t="shared" si="7"/>
        <v>5.1937409600000262</v>
      </c>
      <c r="BI43" s="207">
        <f t="shared" si="7"/>
        <v>4.3462250000000147</v>
      </c>
      <c r="BJ43" s="207">
        <f t="shared" si="7"/>
        <v>4.7634131599999741</v>
      </c>
      <c r="BK43" s="207">
        <f t="shared" si="7"/>
        <v>5.3189062500000217</v>
      </c>
      <c r="BL43" s="204">
        <f t="shared" si="7"/>
        <v>5.5766525025000124</v>
      </c>
    </row>
    <row r="44" spans="1:64" x14ac:dyDescent="0.25">
      <c r="A44" s="23">
        <f t="shared" si="2"/>
        <v>41955</v>
      </c>
      <c r="B44" s="207" t="str">
        <f t="shared" si="3"/>
        <v/>
      </c>
      <c r="C44" s="204" t="str">
        <f t="shared" si="3"/>
        <v/>
      </c>
      <c r="D44" s="40">
        <f t="shared" si="3"/>
        <v>3.5774352900000084</v>
      </c>
      <c r="E44" s="204">
        <f t="shared" si="3"/>
        <v>3.7953439999999894</v>
      </c>
      <c r="F44" s="208">
        <f t="shared" si="3"/>
        <v>3.8707488899999865</v>
      </c>
      <c r="G44" s="208">
        <f t="shared" si="3"/>
        <v>3.9737105625000213</v>
      </c>
      <c r="H44" s="208">
        <f t="shared" si="3"/>
        <v>4.0542804900000062</v>
      </c>
      <c r="I44" s="204">
        <f t="shared" si="3"/>
        <v>4.149168622499988</v>
      </c>
      <c r="J44" s="40"/>
      <c r="K44" s="40"/>
      <c r="L44" s="41">
        <f t="shared" si="4"/>
        <v>41955</v>
      </c>
      <c r="M44" s="207">
        <f t="shared" si="7"/>
        <v>4.2287855625000148</v>
      </c>
      <c r="N44" s="207">
        <f t="shared" si="7"/>
        <v>4.3697208224999784</v>
      </c>
      <c r="O44" s="207">
        <f t="shared" si="7"/>
        <v>4.4177422499999786</v>
      </c>
      <c r="P44" s="207">
        <f t="shared" si="7"/>
        <v>4.6283494400000125</v>
      </c>
      <c r="Q44" s="207">
        <f t="shared" si="7"/>
        <v>4.9641230400000236</v>
      </c>
      <c r="R44" s="207">
        <f t="shared" si="7"/>
        <v>5.196817902499995</v>
      </c>
      <c r="S44" s="207">
        <f t="shared" si="7"/>
        <v>4.6876848899999768</v>
      </c>
      <c r="T44" s="207">
        <f t="shared" si="7"/>
        <v>4.8084537600000088</v>
      </c>
      <c r="U44" s="207">
        <f t="shared" si="7"/>
        <v>5.4605763599999912</v>
      </c>
      <c r="V44" s="207">
        <f t="shared" si="7"/>
        <v>5.5283652899999813</v>
      </c>
      <c r="W44" s="207">
        <f t="shared" si="7"/>
        <v>5.7596276024999948</v>
      </c>
      <c r="X44" s="207" t="str">
        <f t="shared" si="7"/>
        <v/>
      </c>
      <c r="Y44" s="207">
        <f t="shared" si="7"/>
        <v>4.7716016399999894</v>
      </c>
      <c r="Z44" s="207">
        <f t="shared" si="7"/>
        <v>5.3260901224999824</v>
      </c>
      <c r="AA44" s="207">
        <f t="shared" si="7"/>
        <v>5.5006308224999856</v>
      </c>
      <c r="AB44" s="207">
        <f t="shared" si="7"/>
        <v>5.9942316225000125</v>
      </c>
      <c r="AC44" s="207" t="str">
        <f t="shared" si="7"/>
        <v/>
      </c>
      <c r="AD44" s="207" t="str">
        <f t="shared" si="7"/>
        <v/>
      </c>
      <c r="AE44" s="207">
        <f t="shared" si="7"/>
        <v>5.5448022500000027</v>
      </c>
      <c r="AF44" s="207">
        <f t="shared" si="7"/>
        <v>5.6105628900000148</v>
      </c>
      <c r="AG44" s="207" t="str">
        <f t="shared" si="7"/>
        <v/>
      </c>
      <c r="AH44" s="207">
        <f t="shared" si="7"/>
        <v>5.21322902250001</v>
      </c>
      <c r="AI44" s="207">
        <f t="shared" si="7"/>
        <v>5.4359312400000137</v>
      </c>
      <c r="AJ44" s="207">
        <f t="shared" si="6"/>
        <v>5.3355498911004107</v>
      </c>
      <c r="AK44" s="207">
        <f t="shared" si="7"/>
        <v>5.4811161599999991</v>
      </c>
      <c r="AL44" s="207" t="str">
        <f t="shared" si="7"/>
        <v/>
      </c>
      <c r="AM44" s="207">
        <f t="shared" si="7"/>
        <v>4.5383553600000015</v>
      </c>
      <c r="AN44" s="207">
        <f t="shared" si="7"/>
        <v>5.2327188900000099</v>
      </c>
      <c r="AO44" s="207">
        <f t="shared" si="7"/>
        <v>5.5293925624999796</v>
      </c>
      <c r="AP44" s="207">
        <f t="shared" si="7"/>
        <v>4.3625696399999914</v>
      </c>
      <c r="AQ44" s="207">
        <f t="shared" si="7"/>
        <v>4.6365326400000129</v>
      </c>
      <c r="AR44" s="207">
        <f t="shared" si="7"/>
        <v>4.8033350225000104</v>
      </c>
      <c r="AS44" s="207">
        <f t="shared" si="7"/>
        <v>4.8780810000000008</v>
      </c>
      <c r="AT44" s="207">
        <f t="shared" si="7"/>
        <v>4.9508047024999779</v>
      </c>
      <c r="AU44" s="207">
        <f t="shared" si="7"/>
        <v>5.2727300624999973</v>
      </c>
      <c r="AV44" s="207" t="str">
        <f t="shared" si="7"/>
        <v/>
      </c>
      <c r="AW44" s="207">
        <f t="shared" si="7"/>
        <v>4.3339673599999795</v>
      </c>
      <c r="AX44" s="207">
        <f t="shared" si="7"/>
        <v>4.2716688224999855</v>
      </c>
      <c r="AY44" s="207">
        <f t="shared" si="7"/>
        <v>4.4330705624999966</v>
      </c>
      <c r="AZ44" s="207">
        <f t="shared" si="7"/>
        <v>5.1814336399999883</v>
      </c>
      <c r="BA44" s="207">
        <f t="shared" si="7"/>
        <v>4.7316858224999869</v>
      </c>
      <c r="BB44" s="207">
        <f t="shared" si="7"/>
        <v>4.7368028099999959</v>
      </c>
      <c r="BC44" s="207" t="str">
        <f t="shared" si="7"/>
        <v/>
      </c>
      <c r="BD44" s="207">
        <f t="shared" si="7"/>
        <v>4.0889657599999962</v>
      </c>
      <c r="BE44" s="207">
        <f t="shared" si="7"/>
        <v>4.2165348224999732</v>
      </c>
      <c r="BF44" s="207">
        <f t="shared" si="7"/>
        <v>4.5628953599999855</v>
      </c>
      <c r="BG44" s="207">
        <f t="shared" si="7"/>
        <v>5.0051078400000115</v>
      </c>
      <c r="BH44" s="207">
        <f t="shared" si="7"/>
        <v>5.2296414224999754</v>
      </c>
      <c r="BI44" s="207">
        <f t="shared" si="7"/>
        <v>4.3952627600000183</v>
      </c>
      <c r="BJ44" s="207">
        <f t="shared" si="7"/>
        <v>4.8115250625000217</v>
      </c>
      <c r="BK44" s="207">
        <f t="shared" si="7"/>
        <v>5.3579073600000138</v>
      </c>
      <c r="BL44" s="204">
        <f t="shared" si="7"/>
        <v>5.6198121224999786</v>
      </c>
    </row>
    <row r="45" spans="1:64" x14ac:dyDescent="0.25">
      <c r="A45" s="23">
        <f t="shared" si="2"/>
        <v>41956</v>
      </c>
      <c r="B45" s="207" t="str">
        <f t="shared" si="3"/>
        <v/>
      </c>
      <c r="C45" s="204" t="str">
        <f t="shared" si="3"/>
        <v/>
      </c>
      <c r="D45" s="40">
        <f t="shared" si="3"/>
        <v>3.5753998399999931</v>
      </c>
      <c r="E45" s="204">
        <f t="shared" si="3"/>
        <v>3.811645440000011</v>
      </c>
      <c r="F45" s="208">
        <f t="shared" si="3"/>
        <v>3.8890947600000114</v>
      </c>
      <c r="G45" s="208">
        <f t="shared" si="3"/>
        <v>4.016541322499978</v>
      </c>
      <c r="H45" s="208">
        <f t="shared" si="3"/>
        <v>4.0767232400000131</v>
      </c>
      <c r="I45" s="204">
        <f t="shared" si="3"/>
        <v>4.1736629025000083</v>
      </c>
      <c r="J45" s="40"/>
      <c r="K45" s="40"/>
      <c r="L45" s="41">
        <f t="shared" si="4"/>
        <v>41956</v>
      </c>
      <c r="M45" s="207">
        <f t="shared" si="7"/>
        <v>4.2114305599999957</v>
      </c>
      <c r="N45" s="207">
        <f t="shared" si="7"/>
        <v>4.3676776025000308</v>
      </c>
      <c r="O45" s="207">
        <f t="shared" si="7"/>
        <v>4.4126330624999932</v>
      </c>
      <c r="P45" s="207">
        <f t="shared" si="7"/>
        <v>4.6252808224999775</v>
      </c>
      <c r="Q45" s="207">
        <f t="shared" si="7"/>
        <v>4.963098522500009</v>
      </c>
      <c r="R45" s="207">
        <f t="shared" si="7"/>
        <v>5.1998948900000119</v>
      </c>
      <c r="S45" s="207">
        <f t="shared" si="7"/>
        <v>4.6488080400000076</v>
      </c>
      <c r="T45" s="207">
        <f t="shared" si="7"/>
        <v>4.8105012900000244</v>
      </c>
      <c r="U45" s="207">
        <f t="shared" si="7"/>
        <v>5.4677650624999963</v>
      </c>
      <c r="V45" s="207">
        <f t="shared" si="7"/>
        <v>5.5314471224999995</v>
      </c>
      <c r="W45" s="207">
        <f t="shared" si="7"/>
        <v>5.7750540900000091</v>
      </c>
      <c r="X45" s="207" t="str">
        <f t="shared" si="7"/>
        <v/>
      </c>
      <c r="Y45" s="207">
        <f t="shared" si="7"/>
        <v>4.7695544900000275</v>
      </c>
      <c r="Z45" s="207">
        <f t="shared" si="7"/>
        <v>5.3291690000000003</v>
      </c>
      <c r="AA45" s="207">
        <f t="shared" si="7"/>
        <v>5.5006308224999856</v>
      </c>
      <c r="AB45" s="207">
        <f t="shared" si="7"/>
        <v>6.0076160000000156</v>
      </c>
      <c r="AC45" s="207" t="str">
        <f t="shared" si="7"/>
        <v/>
      </c>
      <c r="AD45" s="207" t="str">
        <f t="shared" si="7"/>
        <v/>
      </c>
      <c r="AE45" s="207">
        <f t="shared" si="7"/>
        <v>5.5540486025000169</v>
      </c>
      <c r="AF45" s="207">
        <f t="shared" si="7"/>
        <v>5.6136459224999991</v>
      </c>
      <c r="AG45" s="207" t="str">
        <f t="shared" si="7"/>
        <v/>
      </c>
      <c r="AH45" s="207">
        <f t="shared" si="7"/>
        <v>5.2060490000000126</v>
      </c>
      <c r="AI45" s="207">
        <f t="shared" si="7"/>
        <v>5.4451728224999885</v>
      </c>
      <c r="AJ45" s="207">
        <f t="shared" si="6"/>
        <v>5.3386691922302942</v>
      </c>
      <c r="AK45" s="207">
        <f t="shared" si="7"/>
        <v>5.4944681024999831</v>
      </c>
      <c r="AL45" s="207" t="str">
        <f t="shared" si="7"/>
        <v/>
      </c>
      <c r="AM45" s="207">
        <f t="shared" si="7"/>
        <v>4.5179075600000118</v>
      </c>
      <c r="AN45" s="207">
        <f t="shared" si="7"/>
        <v>5.2357964024999815</v>
      </c>
      <c r="AO45" s="207">
        <f t="shared" si="7"/>
        <v>5.5376109225000025</v>
      </c>
      <c r="AP45" s="207">
        <f t="shared" si="7"/>
        <v>4.3554187024999802</v>
      </c>
      <c r="AQ45" s="207">
        <f t="shared" si="7"/>
        <v>4.6406243599999897</v>
      </c>
      <c r="AR45" s="207">
        <f t="shared" si="7"/>
        <v>4.804358760000027</v>
      </c>
      <c r="AS45" s="207">
        <f>IF(AS17&gt;0,((1+AS17/200)^2-1)*100,"")</f>
        <v>4.8770569024999988</v>
      </c>
      <c r="AT45" s="207">
        <f>IF(AT17&gt;0,((1+AT17/200)^2-1)*100,"")</f>
        <v>4.9385116024999842</v>
      </c>
      <c r="AU45" s="207">
        <f t="shared" si="7"/>
        <v>5.2860688099999997</v>
      </c>
      <c r="AV45" s="207" t="str">
        <f t="shared" si="7"/>
        <v/>
      </c>
      <c r="AW45" s="207">
        <f t="shared" si="7"/>
        <v>4.2992412899999888</v>
      </c>
      <c r="AX45" s="207">
        <f t="shared" si="7"/>
        <v>4.2512471224999793</v>
      </c>
      <c r="AY45" s="207">
        <f t="shared" si="7"/>
        <v>4.4238734399999702</v>
      </c>
      <c r="AZ45" s="207">
        <f t="shared" si="7"/>
        <v>5.1824592225000021</v>
      </c>
      <c r="BA45" s="207">
        <f t="shared" si="7"/>
        <v>4.3554187024999802</v>
      </c>
      <c r="BB45" s="207">
        <f t="shared" si="7"/>
        <v>4.7419199225000153</v>
      </c>
      <c r="BC45" s="207" t="str">
        <f t="shared" si="7"/>
        <v/>
      </c>
      <c r="BD45" s="207">
        <f t="shared" si="7"/>
        <v>3.9981842024999992</v>
      </c>
      <c r="BE45" s="207">
        <f t="shared" si="7"/>
        <v>4.2093888899999765</v>
      </c>
      <c r="BF45" s="207">
        <f t="shared" si="7"/>
        <v>4.5669856399999986</v>
      </c>
      <c r="BG45" s="207">
        <f t="shared" si="7"/>
        <v>4.9948608899999858</v>
      </c>
      <c r="BH45" s="207">
        <f t="shared" si="7"/>
        <v>5.240925690000009</v>
      </c>
      <c r="BI45" s="207">
        <f t="shared" si="7"/>
        <v>4.3411175624999743</v>
      </c>
      <c r="BJ45" s="207">
        <f t="shared" si="7"/>
        <v>4.8084537600000088</v>
      </c>
      <c r="BK45" s="207">
        <f t="shared" si="7"/>
        <v>5.3589338025000099</v>
      </c>
      <c r="BL45" s="204">
        <f t="shared" si="7"/>
        <v>5.6249507600000248</v>
      </c>
    </row>
    <row r="46" spans="1:64" x14ac:dyDescent="0.25">
      <c r="A46" s="23">
        <f t="shared" si="2"/>
        <v>41957</v>
      </c>
      <c r="B46" s="207" t="str">
        <f t="shared" si="3"/>
        <v/>
      </c>
      <c r="C46" s="204" t="str">
        <f t="shared" si="3"/>
        <v/>
      </c>
      <c r="D46" s="40">
        <f t="shared" si="3"/>
        <v>3.5815062499999772</v>
      </c>
      <c r="E46" s="204">
        <f t="shared" si="3"/>
        <v>3.7963628024999974</v>
      </c>
      <c r="F46" s="208">
        <f t="shared" si="3"/>
        <v>3.87482561000001</v>
      </c>
      <c r="G46" s="208">
        <f t="shared" si="3"/>
        <v>3.9981842024999992</v>
      </c>
      <c r="H46" s="208">
        <f t="shared" si="3"/>
        <v>4.0573407224999913</v>
      </c>
      <c r="I46" s="204">
        <f t="shared" si="3"/>
        <v>4.1532508025000192</v>
      </c>
      <c r="J46" s="40"/>
      <c r="K46" s="40"/>
      <c r="L46" s="41">
        <f t="shared" si="4"/>
        <v>41957</v>
      </c>
      <c r="M46" s="207">
        <f t="shared" si="7"/>
        <v>4.1971392899999849</v>
      </c>
      <c r="N46" s="207">
        <f t="shared" si="7"/>
        <v>4.4075240000000182</v>
      </c>
      <c r="O46" s="207">
        <f t="shared" si="7"/>
        <v>4.6303952100000156</v>
      </c>
      <c r="P46" s="207">
        <f t="shared" si="7"/>
        <v>4.6170980625000135</v>
      </c>
      <c r="Q46" s="207">
        <f t="shared" si="7"/>
        <v>4.9477313599999961</v>
      </c>
      <c r="R46" s="207">
        <f t="shared" si="7"/>
        <v>5.1773313600000037</v>
      </c>
      <c r="S46" s="207">
        <f t="shared" si="7"/>
        <v>4.6621072024999988</v>
      </c>
      <c r="T46" s="207">
        <f t="shared" si="7"/>
        <v>4.7992401224999925</v>
      </c>
      <c r="U46" s="207">
        <f t="shared" si="7"/>
        <v>5.4503072100000161</v>
      </c>
      <c r="V46" s="207">
        <f t="shared" si="7"/>
        <v>5.5119296099999993</v>
      </c>
      <c r="W46" s="207">
        <f t="shared" si="7"/>
        <v>5.7442022399999848</v>
      </c>
      <c r="X46" s="207" t="str">
        <f t="shared" si="7"/>
        <v/>
      </c>
      <c r="Y46" s="207">
        <f t="shared" si="7"/>
        <v>4.7572720099999799</v>
      </c>
      <c r="Z46" s="207">
        <f t="shared" si="7"/>
        <v>5.3117226225000147</v>
      </c>
      <c r="AA46" s="207">
        <f t="shared" si="7"/>
        <v>5.4821432025000005</v>
      </c>
      <c r="AB46" s="207">
        <f t="shared" si="7"/>
        <v>5.9777597025000073</v>
      </c>
      <c r="AC46" s="207" t="str">
        <f t="shared" si="7"/>
        <v/>
      </c>
      <c r="AD46" s="207" t="str">
        <f t="shared" si="7"/>
        <v/>
      </c>
      <c r="AE46" s="207">
        <f t="shared" si="7"/>
        <v>5.532474409999999</v>
      </c>
      <c r="AF46" s="207">
        <f t="shared" si="7"/>
        <v>5.5910380624999867</v>
      </c>
      <c r="AG46" s="207" t="str">
        <f t="shared" si="7"/>
        <v/>
      </c>
      <c r="AH46" s="207">
        <f t="shared" si="7"/>
        <v>5.1947666024999783</v>
      </c>
      <c r="AI46" s="207">
        <f t="shared" si="7"/>
        <v>5.4236097599999811</v>
      </c>
      <c r="AJ46" s="207">
        <f t="shared" si="6"/>
        <v>5.324113046322565</v>
      </c>
      <c r="AK46" s="207">
        <f t="shared" si="7"/>
        <v>5.4728999999999806</v>
      </c>
      <c r="AL46" s="207" t="str">
        <f t="shared" si="7"/>
        <v/>
      </c>
      <c r="AM46" s="207">
        <f t="shared" si="7"/>
        <v>4.5127959225000236</v>
      </c>
      <c r="AN46" s="207">
        <f t="shared" si="7"/>
        <v>5.2224608399999761</v>
      </c>
      <c r="AO46" s="207">
        <f t="shared" si="7"/>
        <v>5.5170656225000059</v>
      </c>
      <c r="AP46" s="207">
        <f t="shared" si="7"/>
        <v>4.347246502500024</v>
      </c>
      <c r="AQ46" s="207">
        <f t="shared" si="7"/>
        <v>4.6242579600000111</v>
      </c>
      <c r="AR46" s="207">
        <f t="shared" si="7"/>
        <v>4.7879795600000108</v>
      </c>
      <c r="AS46" s="207">
        <f t="shared" si="7"/>
        <v>4.8586240025000116</v>
      </c>
      <c r="AT46" s="207">
        <f t="shared" si="7"/>
        <v>4.9221219225000112</v>
      </c>
      <c r="AU46" s="207">
        <f t="shared" si="7"/>
        <v>5.2573402499999755</v>
      </c>
      <c r="AV46" s="207" t="str">
        <f t="shared" si="7"/>
        <v/>
      </c>
      <c r="AW46" s="207">
        <f t="shared" si="7"/>
        <v>4.270647690000029</v>
      </c>
      <c r="AX46" s="207">
        <f t="shared" si="7"/>
        <v>4.2287855625000148</v>
      </c>
      <c r="AY46" s="207">
        <f t="shared" si="7"/>
        <v>4.4116112399999796</v>
      </c>
      <c r="AZ46" s="207">
        <f t="shared" si="7"/>
        <v>5.1660505024999859</v>
      </c>
      <c r="BA46" s="207">
        <f t="shared" si="7"/>
        <v>3.9380250000000228</v>
      </c>
      <c r="BB46" s="207">
        <f t="shared" si="7"/>
        <v>4.7224755599999835</v>
      </c>
      <c r="BC46" s="207" t="str">
        <f t="shared" si="7"/>
        <v/>
      </c>
      <c r="BD46" s="207">
        <f t="shared" si="7"/>
        <v>3.9777893025000122</v>
      </c>
      <c r="BE46" s="207">
        <f t="shared" si="7"/>
        <v>4.2002016225000105</v>
      </c>
      <c r="BF46" s="207">
        <f t="shared" si="7"/>
        <v>4.552670010000015</v>
      </c>
      <c r="BG46" s="207">
        <f t="shared" si="7"/>
        <v>4.9784668099999818</v>
      </c>
      <c r="BH46" s="207">
        <f t="shared" si="7"/>
        <v>5.21322902250001</v>
      </c>
      <c r="BI46" s="207">
        <f t="shared" si="7"/>
        <v>4.3104755625000157</v>
      </c>
      <c r="BJ46" s="207">
        <f t="shared" si="7"/>
        <v>4.798216409999978</v>
      </c>
      <c r="BK46" s="207">
        <f t="shared" si="7"/>
        <v>5.3414849599999981</v>
      </c>
      <c r="BL46" s="204">
        <f t="shared" si="7"/>
        <v>5.598231209999982</v>
      </c>
    </row>
    <row r="47" spans="1:64" x14ac:dyDescent="0.25">
      <c r="A47" s="23">
        <f t="shared" si="2"/>
        <v>41960</v>
      </c>
      <c r="B47" s="207" t="str">
        <f t="shared" si="3"/>
        <v/>
      </c>
      <c r="C47" s="204" t="str">
        <f t="shared" si="3"/>
        <v/>
      </c>
      <c r="D47" s="40">
        <f t="shared" si="3"/>
        <v>3.58048850249999</v>
      </c>
      <c r="E47" s="204">
        <f t="shared" si="3"/>
        <v>3.7739503024999843</v>
      </c>
      <c r="F47" s="208">
        <f t="shared" si="3"/>
        <v>3.8534237224999934</v>
      </c>
      <c r="G47" s="208">
        <f t="shared" si="3"/>
        <v>3.9584160000000201</v>
      </c>
      <c r="H47" s="208">
        <f t="shared" si="3"/>
        <v>4.029800249999993</v>
      </c>
      <c r="I47" s="204">
        <f t="shared" si="3"/>
        <v>4.1216160000000057</v>
      </c>
      <c r="J47" s="40"/>
      <c r="K47" s="40"/>
      <c r="L47" s="41">
        <f t="shared" si="4"/>
        <v>41960</v>
      </c>
      <c r="M47" s="207">
        <f t="shared" si="7"/>
        <v>4.2073472400000034</v>
      </c>
      <c r="N47" s="207">
        <f t="shared" si="7"/>
        <v>4.3748289600000101</v>
      </c>
      <c r="O47" s="207">
        <f t="shared" si="7"/>
        <v>4.4821287225000006</v>
      </c>
      <c r="P47" s="207">
        <f t="shared" si="7"/>
        <v>4.6181208899999771</v>
      </c>
      <c r="Q47" s="207">
        <f t="shared" si="7"/>
        <v>4.9508047024999779</v>
      </c>
      <c r="R47" s="207">
        <f t="shared" si="7"/>
        <v>5.1783569225000159</v>
      </c>
      <c r="S47" s="207">
        <f t="shared" si="7"/>
        <v>4.6815459599999887</v>
      </c>
      <c r="T47" s="207">
        <f t="shared" ref="M47:BS52" si="8">IF(T19&gt;0,((1+T19/200)^2-1)*100,"")</f>
        <v>4.8094775225000053</v>
      </c>
      <c r="U47" s="207">
        <f t="shared" si="8"/>
        <v>5.4482534399999949</v>
      </c>
      <c r="V47" s="207">
        <f t="shared" si="8"/>
        <v>5.5119296099999993</v>
      </c>
      <c r="W47" s="207">
        <f t="shared" si="8"/>
        <v>5.7349475625000146</v>
      </c>
      <c r="X47" s="207" t="str">
        <f t="shared" si="8"/>
        <v/>
      </c>
      <c r="Y47" s="207">
        <f t="shared" si="8"/>
        <v>4.7685309225000028</v>
      </c>
      <c r="Z47" s="207">
        <f t="shared" si="8"/>
        <v>5.3189062500000217</v>
      </c>
      <c r="AA47" s="207">
        <f t="shared" si="8"/>
        <v>5.4852243600000072</v>
      </c>
      <c r="AB47" s="207">
        <f t="shared" si="8"/>
        <v>5.9715830625000077</v>
      </c>
      <c r="AC47" s="207" t="str">
        <f t="shared" si="8"/>
        <v/>
      </c>
      <c r="AD47" s="207" t="str">
        <f t="shared" si="8"/>
        <v/>
      </c>
      <c r="AE47" s="207">
        <f t="shared" si="8"/>
        <v>5.532474409999999</v>
      </c>
      <c r="AF47" s="207">
        <f t="shared" si="8"/>
        <v>5.592065639999988</v>
      </c>
      <c r="AG47" s="207" t="str">
        <f t="shared" si="8"/>
        <v/>
      </c>
      <c r="AH47" s="207">
        <f t="shared" si="8"/>
        <v>5.1937409600000262</v>
      </c>
      <c r="AI47" s="207">
        <f t="shared" si="8"/>
        <v>5.4328508025</v>
      </c>
      <c r="AJ47" s="207">
        <f t="shared" si="6"/>
        <v>5.3199544245908115</v>
      </c>
      <c r="AK47" s="207">
        <f t="shared" si="8"/>
        <v>5.4646841600000107</v>
      </c>
      <c r="AL47" s="207" t="str">
        <f t="shared" si="8"/>
        <v/>
      </c>
      <c r="AM47" s="207">
        <f t="shared" si="8"/>
        <v>4.5158628899999886</v>
      </c>
      <c r="AN47" s="207">
        <f t="shared" si="8"/>
        <v>5.2306672399999865</v>
      </c>
      <c r="AO47" s="207">
        <f t="shared" si="8"/>
        <v>5.5232290024999964</v>
      </c>
      <c r="AP47" s="207">
        <f t="shared" si="8"/>
        <v>4.3584833599999984</v>
      </c>
      <c r="AQ47" s="207">
        <f t="shared" si="8"/>
        <v>4.6293723225000027</v>
      </c>
      <c r="AR47" s="207">
        <f t="shared" si="8"/>
        <v>4.7920742399999883</v>
      </c>
      <c r="AS47" s="207">
        <f t="shared" si="8"/>
        <v>4.8637440899999884</v>
      </c>
      <c r="AT47" s="207">
        <f t="shared" si="8"/>
        <v>4.9272435600000053</v>
      </c>
      <c r="AU47" s="207">
        <f t="shared" si="8"/>
        <v>5.251184639999984</v>
      </c>
      <c r="AV47" s="207" t="str">
        <f t="shared" si="8"/>
        <v/>
      </c>
      <c r="AW47" s="207">
        <f t="shared" si="8"/>
        <v>4.2880076224999897</v>
      </c>
      <c r="AX47" s="207">
        <f t="shared" si="8"/>
        <v>4.242058010000016</v>
      </c>
      <c r="AY47" s="207">
        <f t="shared" si="8"/>
        <v>4.4208078225000058</v>
      </c>
      <c r="AZ47" s="207">
        <f t="shared" si="8"/>
        <v>5.1681015225000015</v>
      </c>
      <c r="BA47" s="207">
        <f t="shared" si="8"/>
        <v>4.536310489999984</v>
      </c>
      <c r="BB47" s="207">
        <f t="shared" si="8"/>
        <v>4.7695544900000275</v>
      </c>
      <c r="BC47" s="207" t="str">
        <f t="shared" si="8"/>
        <v/>
      </c>
      <c r="BD47" s="207">
        <f t="shared" si="8"/>
        <v>4.0022634224999853</v>
      </c>
      <c r="BE47" s="207">
        <f t="shared" si="8"/>
        <v>4.208368062500023</v>
      </c>
      <c r="BF47" s="207">
        <f t="shared" si="8"/>
        <v>4.5618728025000221</v>
      </c>
      <c r="BG47" s="207">
        <f t="shared" si="8"/>
        <v>4.9794914024999803</v>
      </c>
      <c r="BH47" s="207">
        <f t="shared" si="8"/>
        <v>5.2029719224999882</v>
      </c>
      <c r="BI47" s="207">
        <f t="shared" si="8"/>
        <v>4.304347702500011</v>
      </c>
      <c r="BJ47" s="207">
        <f t="shared" si="8"/>
        <v>4.8084537600000088</v>
      </c>
      <c r="BK47" s="207">
        <f t="shared" si="8"/>
        <v>5.3445640625000124</v>
      </c>
      <c r="BL47" s="204">
        <f t="shared" si="8"/>
        <v>5.598231209999982</v>
      </c>
    </row>
    <row r="48" spans="1:64" x14ac:dyDescent="0.25">
      <c r="A48" s="23">
        <f t="shared" si="2"/>
        <v>41961</v>
      </c>
      <c r="B48" s="207" t="str">
        <f t="shared" si="3"/>
        <v/>
      </c>
      <c r="C48" s="204" t="str">
        <f t="shared" si="3"/>
        <v/>
      </c>
      <c r="D48" s="40">
        <f t="shared" si="3"/>
        <v>3.5774352900000084</v>
      </c>
      <c r="E48" s="204">
        <f t="shared" si="3"/>
        <v>3.7719129225000092</v>
      </c>
      <c r="F48" s="208">
        <f t="shared" si="3"/>
        <v>3.8513855624999982</v>
      </c>
      <c r="G48" s="208">
        <f t="shared" si="3"/>
        <v>3.9594356025000277</v>
      </c>
      <c r="H48" s="208">
        <f t="shared" si="3"/>
        <v>4.0328601224999927</v>
      </c>
      <c r="I48" s="204">
        <f t="shared" si="3"/>
        <v>4.1256976400000145</v>
      </c>
      <c r="J48" s="40"/>
      <c r="K48" s="40"/>
      <c r="L48" s="41">
        <f t="shared" si="4"/>
        <v>41961</v>
      </c>
      <c r="M48" s="207">
        <f t="shared" si="8"/>
        <v>4.2012224100000273</v>
      </c>
      <c r="N48" s="207">
        <f t="shared" si="8"/>
        <v>4.3452035025000058</v>
      </c>
      <c r="O48" s="207">
        <f t="shared" si="8"/>
        <v>4.3921975624999998</v>
      </c>
      <c r="P48" s="207">
        <f t="shared" si="8"/>
        <v>4.6038017599999703</v>
      </c>
      <c r="Q48" s="207">
        <f t="shared" si="8"/>
        <v>4.9395359999999888</v>
      </c>
      <c r="R48" s="207">
        <f t="shared" si="8"/>
        <v>5.1681015225000015</v>
      </c>
      <c r="S48" s="207">
        <f t="shared" si="8"/>
        <v>4.6314181025000289</v>
      </c>
      <c r="T48" s="207">
        <f t="shared" si="8"/>
        <v>4.7941216099999906</v>
      </c>
      <c r="U48" s="207">
        <f t="shared" si="8"/>
        <v>5.4410654025000005</v>
      </c>
      <c r="V48" s="207">
        <f t="shared" si="8"/>
        <v>5.5006308224999856</v>
      </c>
      <c r="W48" s="207">
        <f t="shared" si="8"/>
        <v>5.7339192900000002</v>
      </c>
      <c r="X48" s="207" t="str">
        <f t="shared" si="8"/>
        <v/>
      </c>
      <c r="Y48" s="207">
        <f t="shared" si="8"/>
        <v>4.7531780099999921</v>
      </c>
      <c r="Z48" s="207">
        <f t="shared" si="8"/>
        <v>5.3065916099999777</v>
      </c>
      <c r="AA48" s="207">
        <f t="shared" si="8"/>
        <v>5.4739270024999787</v>
      </c>
      <c r="AB48" s="207">
        <f t="shared" si="8"/>
        <v>5.9623184399999918</v>
      </c>
      <c r="AC48" s="207" t="str">
        <f t="shared" si="8"/>
        <v/>
      </c>
      <c r="AD48" s="207" t="str">
        <f t="shared" si="8"/>
        <v/>
      </c>
      <c r="AE48" s="207">
        <f t="shared" si="8"/>
        <v>5.5201472900000104</v>
      </c>
      <c r="AF48" s="207">
        <f t="shared" si="8"/>
        <v>5.5797350400000001</v>
      </c>
      <c r="AG48" s="207" t="str">
        <f t="shared" si="8"/>
        <v/>
      </c>
      <c r="AH48" s="207">
        <f t="shared" si="8"/>
        <v>5.191689690000012</v>
      </c>
      <c r="AI48" s="207">
        <f t="shared" si="8"/>
        <v>5.4215562500000036</v>
      </c>
      <c r="AJ48" s="207">
        <f t="shared" si="6"/>
        <v>5.3054002183243743</v>
      </c>
      <c r="AK48" s="207">
        <f t="shared" si="8"/>
        <v>5.4667380899999785</v>
      </c>
      <c r="AL48" s="207" t="str">
        <f t="shared" si="8"/>
        <v/>
      </c>
      <c r="AM48" s="207">
        <f t="shared" si="8"/>
        <v>4.5117736100000139</v>
      </c>
      <c r="AN48" s="207">
        <f t="shared" si="8"/>
        <v>5.218357759999992</v>
      </c>
      <c r="AO48" s="207">
        <f t="shared" si="8"/>
        <v>5.5129568025000131</v>
      </c>
      <c r="AP48" s="207">
        <f t="shared" si="8"/>
        <v>4.3380531599999994</v>
      </c>
      <c r="AQ48" s="207">
        <f t="shared" si="8"/>
        <v>4.613006802499986</v>
      </c>
      <c r="AR48" s="207">
        <f t="shared" si="8"/>
        <v>4.780814062499994</v>
      </c>
      <c r="AS48" s="207">
        <f t="shared" si="8"/>
        <v>4.8524800625000086</v>
      </c>
      <c r="AT48" s="207">
        <f t="shared" si="8"/>
        <v>4.9108547599999941</v>
      </c>
      <c r="AU48" s="207">
        <f t="shared" si="8"/>
        <v>5.2440033224999905</v>
      </c>
      <c r="AV48" s="207" t="str">
        <f t="shared" si="8"/>
        <v/>
      </c>
      <c r="AW48" s="207">
        <f t="shared" si="8"/>
        <v>4.2869864099999822</v>
      </c>
      <c r="AX48" s="207">
        <f t="shared" si="8"/>
        <v>4.2389950624999839</v>
      </c>
      <c r="AY48" s="207">
        <f t="shared" si="8"/>
        <v>4.4116112399999796</v>
      </c>
      <c r="AZ48" s="207">
        <f t="shared" si="8"/>
        <v>5.1568211600000025</v>
      </c>
      <c r="BA48" s="207">
        <f t="shared" si="8"/>
        <v>4.6989400625000011</v>
      </c>
      <c r="BB48" s="207">
        <f t="shared" si="8"/>
        <v>4.7511310399999784</v>
      </c>
      <c r="BC48" s="207" t="str">
        <f>IF(BC20&gt;0,((1+BC20/200)^2-1)*100,"")</f>
        <v/>
      </c>
      <c r="BD48" s="207">
        <f t="shared" si="8"/>
        <v>4.012461822500013</v>
      </c>
      <c r="BE48" s="207">
        <f t="shared" si="8"/>
        <v>4.1981600625000004</v>
      </c>
      <c r="BF48" s="207">
        <f t="shared" si="8"/>
        <v>4.5485800099999807</v>
      </c>
      <c r="BG48" s="207">
        <f t="shared" si="8"/>
        <v>4.9661720899999873</v>
      </c>
      <c r="BH48" s="207">
        <f t="shared" si="8"/>
        <v>5.196817902499995</v>
      </c>
      <c r="BI48" s="207">
        <f t="shared" si="8"/>
        <v>4.3084329225000051</v>
      </c>
      <c r="BJ48" s="207">
        <f t="shared" si="8"/>
        <v>4.7941216099999906</v>
      </c>
      <c r="BK48" s="207">
        <f t="shared" si="8"/>
        <v>5.334300562499994</v>
      </c>
      <c r="BL48" s="204">
        <f t="shared" si="8"/>
        <v>5.5879553600000076</v>
      </c>
    </row>
    <row r="49" spans="1:64" x14ac:dyDescent="0.25">
      <c r="A49" s="23">
        <f t="shared" si="2"/>
        <v>41962</v>
      </c>
      <c r="B49" s="207" t="str">
        <f t="shared" si="3"/>
        <v/>
      </c>
      <c r="C49" s="204" t="str">
        <f t="shared" si="3"/>
        <v/>
      </c>
      <c r="D49" s="40">
        <f t="shared" si="3"/>
        <v>3.58048850249999</v>
      </c>
      <c r="E49" s="204">
        <f t="shared" si="3"/>
        <v>3.7607076899999869</v>
      </c>
      <c r="F49" s="208">
        <f t="shared" si="3"/>
        <v>3.8411950625000246</v>
      </c>
      <c r="G49" s="208">
        <f t="shared" si="3"/>
        <v>3.9482202499999897</v>
      </c>
      <c r="H49" s="208">
        <f t="shared" si="3"/>
        <v>4.001243610000027</v>
      </c>
      <c r="I49" s="204">
        <f t="shared" si="3"/>
        <v>4.1134529599999858</v>
      </c>
      <c r="J49" s="40"/>
      <c r="K49" s="40"/>
      <c r="L49" s="41">
        <f t="shared" si="4"/>
        <v>41962</v>
      </c>
      <c r="M49" s="207">
        <f t="shared" si="8"/>
        <v>4.1991808399999941</v>
      </c>
      <c r="N49" s="207">
        <f t="shared" si="8"/>
        <v>4.3053690000000255</v>
      </c>
      <c r="O49" s="207">
        <f t="shared" si="8"/>
        <v>4.3901541224999896</v>
      </c>
      <c r="P49" s="207">
        <f t="shared" si="8"/>
        <v>4.4586202499999894</v>
      </c>
      <c r="Q49" s="207">
        <f t="shared" si="8"/>
        <v>4.9344140625000144</v>
      </c>
      <c r="R49" s="207">
        <f t="shared" si="8"/>
        <v>5.1660505024999859</v>
      </c>
      <c r="S49" s="207">
        <f t="shared" si="8"/>
        <v>4.6283494400000125</v>
      </c>
      <c r="T49" s="207">
        <f t="shared" si="8"/>
        <v>4.780814062499994</v>
      </c>
      <c r="U49" s="207">
        <f t="shared" si="8"/>
        <v>5.4349044225000087</v>
      </c>
      <c r="V49" s="207">
        <f t="shared" si="8"/>
        <v>5.4985765625000127</v>
      </c>
      <c r="W49" s="207">
        <f t="shared" si="8"/>
        <v>5.7308345024999818</v>
      </c>
      <c r="X49" s="207" t="str">
        <f t="shared" si="8"/>
        <v/>
      </c>
      <c r="Y49" s="207">
        <f t="shared" si="8"/>
        <v>4.7429433599999848</v>
      </c>
      <c r="Z49" s="207">
        <f t="shared" si="8"/>
        <v>5.2983822499999889</v>
      </c>
      <c r="AA49" s="207">
        <f t="shared" si="8"/>
        <v>5.4687920399999923</v>
      </c>
      <c r="AB49" s="207">
        <f t="shared" si="8"/>
        <v>5.9633478225000092</v>
      </c>
      <c r="AC49" s="207" t="str">
        <f t="shared" si="8"/>
        <v/>
      </c>
      <c r="AD49" s="207" t="str">
        <f t="shared" si="8"/>
        <v/>
      </c>
      <c r="AE49" s="207">
        <f t="shared" si="8"/>
        <v>5.5191200625000159</v>
      </c>
      <c r="AF49" s="207">
        <f t="shared" si="8"/>
        <v>5.5797350400000001</v>
      </c>
      <c r="AG49" s="207" t="str">
        <f t="shared" si="8"/>
        <v/>
      </c>
      <c r="AH49" s="207">
        <f t="shared" si="8"/>
        <v>5.1783569225000159</v>
      </c>
      <c r="AI49" s="207">
        <f t="shared" si="8"/>
        <v>5.4123157025000035</v>
      </c>
      <c r="AJ49" s="207">
        <f t="shared" si="6"/>
        <v>5.3043606898865558</v>
      </c>
      <c r="AK49" s="207">
        <f t="shared" si="8"/>
        <v>5.4574955625000143</v>
      </c>
      <c r="AL49" s="207" t="str">
        <f t="shared" si="8"/>
        <v/>
      </c>
      <c r="AM49" s="207">
        <f t="shared" si="8"/>
        <v>4.5127959225000236</v>
      </c>
      <c r="AN49" s="207">
        <f t="shared" si="8"/>
        <v>5.2070747025000141</v>
      </c>
      <c r="AO49" s="207">
        <f t="shared" si="8"/>
        <v>5.5016579599999949</v>
      </c>
      <c r="AP49" s="207">
        <f t="shared" si="8"/>
        <v>4.3247746025000033</v>
      </c>
      <c r="AQ49" s="207">
        <f t="shared" si="8"/>
        <v>4.605847289999998</v>
      </c>
      <c r="AR49" s="207">
        <f t="shared" si="8"/>
        <v>4.7716016399999894</v>
      </c>
      <c r="AS49" s="207">
        <f t="shared" si="8"/>
        <v>4.8473602499999879</v>
      </c>
      <c r="AT49" s="207">
        <f t="shared" si="8"/>
        <v>4.9057335225000109</v>
      </c>
      <c r="AU49" s="207">
        <f t="shared" si="8"/>
        <v>5.2440033224999905</v>
      </c>
      <c r="AV49" s="207" t="str">
        <f t="shared" si="8"/>
        <v/>
      </c>
      <c r="AW49" s="207">
        <f t="shared" si="8"/>
        <v>4.222660102500031</v>
      </c>
      <c r="AX49" s="207">
        <f t="shared" si="8"/>
        <v>4.222660102500031</v>
      </c>
      <c r="AY49" s="207">
        <f t="shared" si="8"/>
        <v>4.4044586224999849</v>
      </c>
      <c r="AZ49" s="207">
        <f t="shared" si="8"/>
        <v>5.1506684900000099</v>
      </c>
      <c r="BA49" s="207">
        <f t="shared" si="8"/>
        <v>7.2218830399999989</v>
      </c>
      <c r="BB49" s="207">
        <f t="shared" si="8"/>
        <v>4.743966802499977</v>
      </c>
      <c r="BC49" s="207" t="str">
        <f t="shared" si="8"/>
        <v/>
      </c>
      <c r="BD49" s="207">
        <f t="shared" si="8"/>
        <v>4.029800249999993</v>
      </c>
      <c r="BE49" s="207">
        <f t="shared" si="8"/>
        <v>4.196118522499992</v>
      </c>
      <c r="BF49" s="207">
        <f t="shared" si="8"/>
        <v>4.5291536024999912</v>
      </c>
      <c r="BG49" s="207">
        <f t="shared" si="8"/>
        <v>4.9651475624999719</v>
      </c>
      <c r="BH49" s="207">
        <f t="shared" si="8"/>
        <v>5.1886128224999828</v>
      </c>
      <c r="BI49" s="207">
        <f t="shared" si="8"/>
        <v>4.3217104399999817</v>
      </c>
      <c r="BJ49" s="207">
        <f t="shared" si="8"/>
        <v>4.7797904399999869</v>
      </c>
      <c r="BK49" s="207">
        <f t="shared" si="8"/>
        <v>5.3271164099999879</v>
      </c>
      <c r="BL49" s="204">
        <f t="shared" si="8"/>
        <v>5.5879553600000076</v>
      </c>
    </row>
    <row r="50" spans="1:64" x14ac:dyDescent="0.25">
      <c r="A50" s="23">
        <f t="shared" si="2"/>
        <v>41963</v>
      </c>
      <c r="B50" s="207" t="str">
        <f t="shared" si="3"/>
        <v/>
      </c>
      <c r="C50" s="204" t="str">
        <f t="shared" si="3"/>
        <v/>
      </c>
      <c r="D50" s="40">
        <f t="shared" si="3"/>
        <v>3.5927018025000201</v>
      </c>
      <c r="E50" s="204">
        <f t="shared" si="3"/>
        <v>3.7749689999999836</v>
      </c>
      <c r="F50" s="208">
        <f t="shared" si="3"/>
        <v>3.8554619025000125</v>
      </c>
      <c r="G50" s="208">
        <f t="shared" si="3"/>
        <v>3.9635140624999954</v>
      </c>
      <c r="H50" s="208">
        <f t="shared" si="3"/>
        <v>4.0287803025000235</v>
      </c>
      <c r="I50" s="204">
        <f t="shared" si="3"/>
        <v>4.127738489999988</v>
      </c>
      <c r="J50" s="40"/>
      <c r="K50" s="40"/>
      <c r="L50" s="41">
        <f t="shared" si="4"/>
        <v>41963</v>
      </c>
      <c r="M50" s="207">
        <f t="shared" si="8"/>
        <v>4.1879525625000191</v>
      </c>
      <c r="N50" s="207">
        <f t="shared" si="8"/>
        <v>4.3840239224999911</v>
      </c>
      <c r="O50" s="207">
        <f t="shared" si="8"/>
        <v>4.5966425625000307</v>
      </c>
      <c r="P50" s="207">
        <f t="shared" si="8"/>
        <v>4.5884609225000039</v>
      </c>
      <c r="Q50" s="207">
        <f t="shared" si="8"/>
        <v>4.9262192225000057</v>
      </c>
      <c r="R50" s="207">
        <f t="shared" si="8"/>
        <v>5.1588720900000107</v>
      </c>
      <c r="S50" s="207">
        <f t="shared" si="8"/>
        <v>4.6191437224999854</v>
      </c>
      <c r="T50" s="207">
        <f t="shared" si="8"/>
        <v>4.774672402500002</v>
      </c>
      <c r="U50" s="207">
        <f t="shared" si="8"/>
        <v>5.4287436225000096</v>
      </c>
      <c r="V50" s="207">
        <f t="shared" si="8"/>
        <v>5.4903597225000045</v>
      </c>
      <c r="W50" s="207">
        <f t="shared" si="8"/>
        <v>5.7246650624999784</v>
      </c>
      <c r="X50" s="207" t="str">
        <f t="shared" si="8"/>
        <v/>
      </c>
      <c r="Y50" s="207">
        <f t="shared" si="8"/>
        <v>4.7327092099999968</v>
      </c>
      <c r="Z50" s="207">
        <f t="shared" si="8"/>
        <v>5.2881210000000012</v>
      </c>
      <c r="AA50" s="207">
        <f t="shared" si="8"/>
        <v>5.4616033025000066</v>
      </c>
      <c r="AB50" s="207">
        <f t="shared" si="8"/>
        <v>5.9561422500000072</v>
      </c>
      <c r="AC50" s="207" t="str">
        <f t="shared" si="8"/>
        <v/>
      </c>
      <c r="AD50" s="207" t="str">
        <f t="shared" si="8"/>
        <v/>
      </c>
      <c r="AE50" s="207">
        <f t="shared" si="8"/>
        <v>5.5150112024999753</v>
      </c>
      <c r="AF50" s="207">
        <f t="shared" si="8"/>
        <v>5.5725425224999903</v>
      </c>
      <c r="AG50" s="207" t="str">
        <f t="shared" si="8"/>
        <v/>
      </c>
      <c r="AH50" s="207">
        <f t="shared" si="8"/>
        <v>5.1711780900000059</v>
      </c>
      <c r="AI50" s="207">
        <f t="shared" si="8"/>
        <v>5.4020489025000229</v>
      </c>
      <c r="AJ50" s="207">
        <f t="shared" si="6"/>
        <v>5.297084206317515</v>
      </c>
      <c r="AK50" s="207">
        <f t="shared" si="8"/>
        <v>5.4482534399999949</v>
      </c>
      <c r="AL50" s="207" t="str">
        <f t="shared" si="8"/>
        <v/>
      </c>
      <c r="AM50" s="207">
        <f t="shared" si="8"/>
        <v>4.5046175625000018</v>
      </c>
      <c r="AN50" s="207">
        <f t="shared" si="8"/>
        <v>5.1998948900000119</v>
      </c>
      <c r="AO50" s="207">
        <f t="shared" si="8"/>
        <v>5.4944681024999831</v>
      </c>
      <c r="AP50" s="207">
        <f t="shared" si="8"/>
        <v>4.3196676900000286</v>
      </c>
      <c r="AQ50" s="207">
        <f t="shared" si="8"/>
        <v>4.5997107599999865</v>
      </c>
      <c r="AR50" s="207">
        <f t="shared" si="8"/>
        <v>4.7634131599999741</v>
      </c>
      <c r="AS50" s="207">
        <f t="shared" si="8"/>
        <v>4.8391688100000163</v>
      </c>
      <c r="AT50" s="207">
        <f t="shared" si="8"/>
        <v>4.8995882025000048</v>
      </c>
      <c r="AU50" s="207">
        <f t="shared" si="8"/>
        <v>5.2357964024999815</v>
      </c>
      <c r="AV50" s="207" t="str">
        <f t="shared" si="8"/>
        <v/>
      </c>
      <c r="AW50" s="207">
        <f t="shared" si="8"/>
        <v>4.2737111024999885</v>
      </c>
      <c r="AX50" s="207">
        <f t="shared" si="8"/>
        <v>4.2175556899999966</v>
      </c>
      <c r="AY50" s="207">
        <f t="shared" si="8"/>
        <v>4.3962845024999808</v>
      </c>
      <c r="AZ50" s="207">
        <f t="shared" si="8"/>
        <v>5.1455414024999868</v>
      </c>
      <c r="BA50" s="207">
        <f t="shared" si="8"/>
        <v>7.2218830399999989</v>
      </c>
      <c r="BB50" s="207">
        <f t="shared" si="8"/>
        <v>4.6979168400000049</v>
      </c>
      <c r="BC50" s="207" t="str">
        <f t="shared" si="8"/>
        <v/>
      </c>
      <c r="BD50" s="207">
        <f t="shared" si="8"/>
        <v>3.995124839999975</v>
      </c>
      <c r="BE50" s="207">
        <f t="shared" si="8"/>
        <v>4.1838697024999982</v>
      </c>
      <c r="BF50" s="207">
        <f t="shared" si="8"/>
        <v>4.5230193224999882</v>
      </c>
      <c r="BG50" s="207">
        <f t="shared" si="8"/>
        <v>4.9569515225000194</v>
      </c>
      <c r="BH50" s="207">
        <f t="shared" si="8"/>
        <v>5.1824592225000021</v>
      </c>
      <c r="BI50" s="207">
        <f t="shared" si="8"/>
        <v>4.290050062500006</v>
      </c>
      <c r="BJ50" s="207">
        <f t="shared" si="8"/>
        <v>4.7705780624999861</v>
      </c>
      <c r="BK50" s="207">
        <f t="shared" si="8"/>
        <v>5.31993250249998</v>
      </c>
      <c r="BL50" s="204">
        <f t="shared" si="8"/>
        <v>5.5807625624999968</v>
      </c>
    </row>
    <row r="51" spans="1:64" x14ac:dyDescent="0.25">
      <c r="A51" s="23">
        <f t="shared" si="2"/>
        <v>41964</v>
      </c>
      <c r="B51" s="207" t="str">
        <f t="shared" si="3"/>
        <v/>
      </c>
      <c r="C51" s="204" t="str">
        <f t="shared" si="3"/>
        <v/>
      </c>
      <c r="D51" s="40">
        <f t="shared" si="3"/>
        <v>3.5733644099999795</v>
      </c>
      <c r="E51" s="204">
        <f t="shared" si="3"/>
        <v>3.7658009025000272</v>
      </c>
      <c r="F51" s="208">
        <f t="shared" si="3"/>
        <v>3.8442521599999946</v>
      </c>
      <c r="G51" s="208">
        <f t="shared" si="3"/>
        <v>3.9492398024999931</v>
      </c>
      <c r="H51" s="208">
        <f t="shared" si="3"/>
        <v>4.0226607224999711</v>
      </c>
      <c r="I51" s="204">
        <f t="shared" si="3"/>
        <v>4.118554822500009</v>
      </c>
      <c r="J51" s="40"/>
      <c r="K51" s="40"/>
      <c r="L51" s="41">
        <f t="shared" si="4"/>
        <v>41964</v>
      </c>
      <c r="M51" s="207">
        <f t="shared" si="8"/>
        <v>4.1838697024999982</v>
      </c>
      <c r="N51" s="207">
        <f t="shared" si="8"/>
        <v>4.2747322499999907</v>
      </c>
      <c r="O51" s="207">
        <f t="shared" si="8"/>
        <v>4.3778939024999852</v>
      </c>
      <c r="P51" s="207">
        <f t="shared" si="8"/>
        <v>4.3809588900000085</v>
      </c>
      <c r="Q51" s="207">
        <f t="shared" si="8"/>
        <v>4.9210976100000137</v>
      </c>
      <c r="R51" s="207">
        <f t="shared" si="8"/>
        <v>5.1537448024999932</v>
      </c>
      <c r="S51" s="207">
        <f t="shared" si="8"/>
        <v>4.6038017599999703</v>
      </c>
      <c r="T51" s="207">
        <f t="shared" si="8"/>
        <v>4.7726252224999932</v>
      </c>
      <c r="U51" s="207">
        <f t="shared" si="8"/>
        <v>5.4215562500000036</v>
      </c>
      <c r="V51" s="207">
        <f t="shared" si="8"/>
        <v>5.4852243600000072</v>
      </c>
      <c r="W51" s="207">
        <f t="shared" si="8"/>
        <v>5.7215804100000156</v>
      </c>
      <c r="X51" s="207" t="str">
        <f t="shared" si="8"/>
        <v/>
      </c>
      <c r="Y51" s="207">
        <f t="shared" si="8"/>
        <v>4.7286156899999821</v>
      </c>
      <c r="Z51" s="207">
        <f t="shared" si="8"/>
        <v>5.2840166400000221</v>
      </c>
      <c r="AA51" s="207">
        <f t="shared" si="8"/>
        <v>5.4564686400000006</v>
      </c>
      <c r="AB51" s="207">
        <f t="shared" si="8"/>
        <v>5.9540835599999786</v>
      </c>
      <c r="AC51" s="207" t="str">
        <f t="shared" si="8"/>
        <v/>
      </c>
      <c r="AD51" s="207" t="str">
        <f t="shared" si="8"/>
        <v/>
      </c>
      <c r="AE51" s="207">
        <f t="shared" si="8"/>
        <v>5.5057665600000139</v>
      </c>
      <c r="AF51" s="207">
        <f t="shared" si="8"/>
        <v>5.5674051600000052</v>
      </c>
      <c r="AG51" s="207" t="str">
        <f t="shared" si="8"/>
        <v/>
      </c>
      <c r="AH51" s="207">
        <f t="shared" si="8"/>
        <v>5.1629740100000099</v>
      </c>
      <c r="AI51" s="207">
        <f t="shared" si="8"/>
        <v>5.3989689600000057</v>
      </c>
      <c r="AJ51" s="207">
        <f t="shared" si="6"/>
        <v>5.2887686868597239</v>
      </c>
      <c r="AK51" s="207">
        <f t="shared" si="8"/>
        <v>5.442092250000008</v>
      </c>
      <c r="AL51" s="207" t="str">
        <f t="shared" si="8"/>
        <v/>
      </c>
      <c r="AM51" s="207">
        <f t="shared" si="8"/>
        <v>4.4995062500000182</v>
      </c>
      <c r="AN51" s="207">
        <f t="shared" si="8"/>
        <v>5.1957922499999976</v>
      </c>
      <c r="AO51" s="207">
        <f t="shared" si="8"/>
        <v>5.4883055624999955</v>
      </c>
      <c r="AP51" s="207">
        <f t="shared" si="8"/>
        <v>4.3176249600000105</v>
      </c>
      <c r="AQ51" s="207">
        <f t="shared" si="8"/>
        <v>4.5956198400000092</v>
      </c>
      <c r="AR51" s="207">
        <f t="shared" si="8"/>
        <v>4.7582955225000001</v>
      </c>
      <c r="AS51" s="207">
        <f t="shared" si="8"/>
        <v>4.8330254399999717</v>
      </c>
      <c r="AT51" s="207">
        <f t="shared" si="8"/>
        <v>4.8944672400000222</v>
      </c>
      <c r="AU51" s="207">
        <f t="shared" si="8"/>
        <v>5.2337447225</v>
      </c>
      <c r="AV51" s="207" t="str">
        <f t="shared" si="8"/>
        <v/>
      </c>
      <c r="AW51" s="207">
        <f t="shared" si="8"/>
        <v>4.270647690000029</v>
      </c>
      <c r="AX51" s="207">
        <f t="shared" si="8"/>
        <v>4.2512471224999793</v>
      </c>
      <c r="AY51" s="207">
        <f t="shared" si="8"/>
        <v>4.3962845024999808</v>
      </c>
      <c r="AZ51" s="207">
        <f t="shared" si="8"/>
        <v>5.1404144399999963</v>
      </c>
      <c r="BA51" s="207">
        <f t="shared" si="8"/>
        <v>7.2218830399999989</v>
      </c>
      <c r="BB51" s="207">
        <f t="shared" si="8"/>
        <v>4.7490840900000109</v>
      </c>
      <c r="BC51" s="207" t="str">
        <f t="shared" si="8"/>
        <v/>
      </c>
      <c r="BD51" s="207">
        <f t="shared" si="8"/>
        <v>3.9665729600000255</v>
      </c>
      <c r="BE51" s="207">
        <f t="shared" si="8"/>
        <v>4.1828489999999885</v>
      </c>
      <c r="BF51" s="207">
        <f t="shared" si="8"/>
        <v>4.5209746024999831</v>
      </c>
      <c r="BG51" s="207">
        <f t="shared" si="8"/>
        <v>4.9508047024999779</v>
      </c>
      <c r="BH51" s="207">
        <f t="shared" si="8"/>
        <v>5.2788863024999966</v>
      </c>
      <c r="BI51" s="207">
        <f t="shared" si="8"/>
        <v>4.2788168899999812</v>
      </c>
      <c r="BJ51" s="207">
        <f t="shared" si="8"/>
        <v>4.7675073600000006</v>
      </c>
      <c r="BK51" s="207">
        <f t="shared" si="8"/>
        <v>5.3137750624999924</v>
      </c>
      <c r="BL51" s="204">
        <f t="shared" si="8"/>
        <v>5.5776800099999857</v>
      </c>
    </row>
    <row r="52" spans="1:64" x14ac:dyDescent="0.25">
      <c r="A52" s="23">
        <f t="shared" si="2"/>
        <v>41967</v>
      </c>
      <c r="B52" s="207" t="str">
        <f t="shared" si="3"/>
        <v/>
      </c>
      <c r="C52" s="204" t="str">
        <f t="shared" si="3"/>
        <v/>
      </c>
      <c r="D52" s="40">
        <f t="shared" si="3"/>
        <v>3.5927018025000201</v>
      </c>
      <c r="E52" s="204">
        <f t="shared" si="3"/>
        <v>3.7759877024999833</v>
      </c>
      <c r="F52" s="208">
        <f t="shared" si="3"/>
        <v>3.8575001024999889</v>
      </c>
      <c r="G52" s="208">
        <f t="shared" si="3"/>
        <v>3.965553322500015</v>
      </c>
      <c r="H52" s="208">
        <f t="shared" si="3"/>
        <v>4.026740422499997</v>
      </c>
      <c r="I52" s="204">
        <f t="shared" si="3"/>
        <v>4.1195752099999705</v>
      </c>
      <c r="J52" s="40"/>
      <c r="K52" s="40"/>
      <c r="L52" s="41">
        <f t="shared" si="4"/>
        <v>41967</v>
      </c>
      <c r="M52" s="207">
        <f t="shared" si="8"/>
        <v>4.1818283024999792</v>
      </c>
      <c r="N52" s="207">
        <f t="shared" si="8"/>
        <v>4.3237532100000031</v>
      </c>
      <c r="O52" s="207">
        <f t="shared" si="8"/>
        <v>4.3830022399999891</v>
      </c>
      <c r="P52" s="207">
        <f t="shared" si="8"/>
        <v>4.5813022500000189</v>
      </c>
      <c r="Q52" s="207">
        <f t="shared" si="8"/>
        <v>4.9170004099999831</v>
      </c>
      <c r="R52" s="207">
        <f t="shared" si="8"/>
        <v>5.155795702499999</v>
      </c>
      <c r="S52" s="207">
        <f t="shared" si="8"/>
        <v>4.6048245224999951</v>
      </c>
      <c r="T52" s="207">
        <f t="shared" si="8"/>
        <v>4.7664838024999989</v>
      </c>
      <c r="U52" s="207">
        <f t="shared" ref="M52:BT57" si="9">IF(U24&gt;0,((1+U24/200)^2-1)*100,"")</f>
        <v>5.4225830025000255</v>
      </c>
      <c r="V52" s="207">
        <f t="shared" si="9"/>
        <v>5.4821432025000005</v>
      </c>
      <c r="W52" s="207">
        <f t="shared" si="9"/>
        <v>5.7195239999999981</v>
      </c>
      <c r="X52" s="207" t="str">
        <f t="shared" si="9"/>
        <v/>
      </c>
      <c r="Y52" s="207">
        <f t="shared" si="9"/>
        <v>4.7204288900000169</v>
      </c>
      <c r="Z52" s="207">
        <f t="shared" si="9"/>
        <v>5.2614440900000004</v>
      </c>
      <c r="AA52" s="207">
        <f t="shared" si="9"/>
        <v>5.4554417225000096</v>
      </c>
      <c r="AB52" s="207">
        <f t="shared" si="9"/>
        <v>5.9520248900000183</v>
      </c>
      <c r="AC52" s="207" t="str">
        <f t="shared" si="9"/>
        <v/>
      </c>
      <c r="AD52" s="207" t="str">
        <f t="shared" si="9"/>
        <v/>
      </c>
      <c r="AE52" s="207">
        <f t="shared" si="9"/>
        <v>5.5088480624999825</v>
      </c>
      <c r="AF52" s="207">
        <f t="shared" si="9"/>
        <v>5.5653502500000007</v>
      </c>
      <c r="AG52" s="207" t="str">
        <f t="shared" si="9"/>
        <v/>
      </c>
      <c r="AH52" s="207">
        <f t="shared" si="9"/>
        <v>5.1639995025000163</v>
      </c>
      <c r="AI52" s="207">
        <f t="shared" si="9"/>
        <v>5.3979423224999934</v>
      </c>
      <c r="AJ52" s="207">
        <f t="shared" si="6"/>
        <v>5.2846111118305172</v>
      </c>
      <c r="AK52" s="207">
        <f t="shared" si="9"/>
        <v>5.4400385599999934</v>
      </c>
      <c r="AL52" s="207" t="str">
        <f t="shared" si="9"/>
        <v/>
      </c>
      <c r="AM52" s="207">
        <f t="shared" si="9"/>
        <v>4.5046175625000018</v>
      </c>
      <c r="AN52" s="207">
        <f t="shared" si="9"/>
        <v>5.1937409600000262</v>
      </c>
      <c r="AO52" s="207">
        <f t="shared" si="9"/>
        <v>5.4862514224999881</v>
      </c>
      <c r="AP52" s="207">
        <f t="shared" si="9"/>
        <v>4.3135395599999793</v>
      </c>
      <c r="AQ52" s="207">
        <f t="shared" si="9"/>
        <v>4.5945971225000104</v>
      </c>
      <c r="AR52" s="207">
        <f t="shared" si="9"/>
        <v>4.7562485025000267</v>
      </c>
      <c r="AS52" s="207">
        <f t="shared" si="9"/>
        <v>4.8217630624999952</v>
      </c>
      <c r="AT52" s="207">
        <f t="shared" si="9"/>
        <v>4.8698883599999965</v>
      </c>
      <c r="AU52" s="207">
        <f>IF(AU24&gt;0,((1+AU24/200)^2-1)*100,"")</f>
        <v>5.2327188900000099</v>
      </c>
      <c r="AV52" s="207" t="str">
        <f t="shared" si="9"/>
        <v/>
      </c>
      <c r="AW52" s="207">
        <f t="shared" si="9"/>
        <v>4.2747322499999907</v>
      </c>
      <c r="AX52" s="207">
        <f t="shared" si="9"/>
        <v>4.242058010000016</v>
      </c>
      <c r="AY52" s="207">
        <f t="shared" si="9"/>
        <v>4.3850456099999935</v>
      </c>
      <c r="AZ52" s="207">
        <f t="shared" si="9"/>
        <v>5.1393890624999772</v>
      </c>
      <c r="BA52" s="207" t="str">
        <f t="shared" si="9"/>
        <v/>
      </c>
      <c r="BB52" s="207">
        <f t="shared" si="9"/>
        <v>4.7552250000000074</v>
      </c>
      <c r="BC52" s="207" t="str">
        <f t="shared" si="9"/>
        <v/>
      </c>
      <c r="BD52" s="207">
        <f t="shared" si="9"/>
        <v>3.9798287025000212</v>
      </c>
      <c r="BE52" s="207">
        <f t="shared" si="9"/>
        <v>4.1736629025000083</v>
      </c>
      <c r="BF52" s="207">
        <f t="shared" si="9"/>
        <v>4.5168852225</v>
      </c>
      <c r="BG52" s="207">
        <f t="shared" si="9"/>
        <v>4.9497802500000132</v>
      </c>
      <c r="BH52" s="207">
        <f t="shared" si="9"/>
        <v>5.2799123600000053</v>
      </c>
      <c r="BI52" s="207">
        <f t="shared" si="9"/>
        <v>4.2880076224999897</v>
      </c>
      <c r="BJ52" s="207">
        <f t="shared" si="9"/>
        <v>4.774672402500002</v>
      </c>
      <c r="BK52" s="207">
        <f t="shared" si="9"/>
        <v>5.3137750624999924</v>
      </c>
      <c r="BL52" s="204">
        <f t="shared" si="9"/>
        <v>5.5745975025000005</v>
      </c>
    </row>
    <row r="53" spans="1:64" x14ac:dyDescent="0.25">
      <c r="A53" s="23">
        <f t="shared" si="2"/>
        <v>41968</v>
      </c>
      <c r="B53" s="207" t="str">
        <f t="shared" ref="B53:I56" si="10">IF(B25&gt;0,((1+B25/200)^2-1)*100,"")</f>
        <v/>
      </c>
      <c r="C53" s="204" t="str">
        <f t="shared" si="10"/>
        <v/>
      </c>
      <c r="D53" s="40">
        <f t="shared" si="10"/>
        <v>3.5865950625000087</v>
      </c>
      <c r="E53" s="204">
        <f t="shared" si="10"/>
        <v>3.7270956224999985</v>
      </c>
      <c r="F53" s="208">
        <f t="shared" si="10"/>
        <v>3.8034945599999981</v>
      </c>
      <c r="G53" s="208">
        <f t="shared" si="10"/>
        <v>3.9125390624999756</v>
      </c>
      <c r="H53" s="208">
        <f t="shared" si="10"/>
        <v>3.9675926024999919</v>
      </c>
      <c r="I53" s="204">
        <f t="shared" si="10"/>
        <v>4.0573407224999913</v>
      </c>
      <c r="J53" s="40"/>
      <c r="K53" s="40"/>
      <c r="L53" s="41">
        <f t="shared" si="4"/>
        <v>41968</v>
      </c>
      <c r="M53" s="207">
        <f t="shared" si="9"/>
        <v>4.1716216024999975</v>
      </c>
      <c r="N53" s="207">
        <f t="shared" si="9"/>
        <v>4.3196676900000286</v>
      </c>
      <c r="O53" s="207">
        <f t="shared" si="9"/>
        <v>4.5209746024999831</v>
      </c>
      <c r="P53" s="207">
        <f t="shared" si="9"/>
        <v>4.5342656400000125</v>
      </c>
      <c r="Q53" s="207">
        <f t="shared" si="9"/>
        <v>4.8453123600000092</v>
      </c>
      <c r="R53" s="207">
        <f t="shared" si="9"/>
        <v>5.0748003600000091</v>
      </c>
      <c r="S53" s="207">
        <f t="shared" si="9"/>
        <v>4.5864155624999903</v>
      </c>
      <c r="T53" s="207">
        <f t="shared" si="9"/>
        <v>4.7245222499999961</v>
      </c>
      <c r="U53" s="207">
        <f t="shared" si="9"/>
        <v>5.3579073600000138</v>
      </c>
      <c r="V53" s="207">
        <f t="shared" si="9"/>
        <v>5.4051288899999994</v>
      </c>
      <c r="W53" s="207">
        <f t="shared" si="9"/>
        <v>5.6403674224999811</v>
      </c>
      <c r="X53" s="207" t="str">
        <f t="shared" si="9"/>
        <v/>
      </c>
      <c r="Y53" s="207">
        <f t="shared" si="9"/>
        <v>4.6733609999999759</v>
      </c>
      <c r="Z53" s="207">
        <f t="shared" si="9"/>
        <v>5.2142547600000144</v>
      </c>
      <c r="AA53" s="207">
        <f t="shared" si="9"/>
        <v>5.3784371599999936</v>
      </c>
      <c r="AB53" s="207">
        <f t="shared" si="9"/>
        <v>5.8645499024999825</v>
      </c>
      <c r="AC53" s="207" t="str">
        <f t="shared" si="9"/>
        <v/>
      </c>
      <c r="AD53" s="207" t="str">
        <f t="shared" si="9"/>
        <v/>
      </c>
      <c r="AE53" s="207">
        <f t="shared" si="9"/>
        <v>5.4503072100000161</v>
      </c>
      <c r="AF53" s="207">
        <f t="shared" si="9"/>
        <v>5.4852243600000072</v>
      </c>
      <c r="AG53" s="207" t="str">
        <f t="shared" si="9"/>
        <v/>
      </c>
      <c r="AH53" s="207">
        <f t="shared" si="9"/>
        <v>5.1188825624999934</v>
      </c>
      <c r="AI53" s="207">
        <f t="shared" si="9"/>
        <v>5.3291690000000003</v>
      </c>
      <c r="AJ53" s="207">
        <f t="shared" si="6"/>
        <v>5.217067773306705</v>
      </c>
      <c r="AK53" s="207">
        <f t="shared" si="9"/>
        <v>5.3845964900000043</v>
      </c>
      <c r="AL53" s="207" t="str">
        <f t="shared" si="9"/>
        <v/>
      </c>
      <c r="AM53" s="207">
        <f t="shared" si="9"/>
        <v>4.4984840025000139</v>
      </c>
      <c r="AN53" s="207">
        <f t="shared" si="9"/>
        <v>5.134262249999999</v>
      </c>
      <c r="AO53" s="207">
        <f t="shared" si="9"/>
        <v>5.4184760224999851</v>
      </c>
      <c r="AP53" s="207">
        <f t="shared" si="9"/>
        <v>4.261457722499995</v>
      </c>
      <c r="AQ53" s="207">
        <f t="shared" si="9"/>
        <v>4.5291536024999912</v>
      </c>
      <c r="AR53" s="207">
        <f t="shared" si="9"/>
        <v>4.6856385600000161</v>
      </c>
      <c r="AS53" s="207">
        <f t="shared" si="9"/>
        <v>4.7593190399999985</v>
      </c>
      <c r="AT53" s="207">
        <f t="shared" si="9"/>
        <v>4.8166440000000144</v>
      </c>
      <c r="AU53" s="207">
        <f>IF(AU25&gt;0,((1+AU25/200)^2-1)*100,"")</f>
        <v>5.1455414024999868</v>
      </c>
      <c r="AV53" s="207" t="str">
        <f t="shared" si="9"/>
        <v/>
      </c>
      <c r="AW53" s="207">
        <f t="shared" si="9"/>
        <v>4.2767745600000184</v>
      </c>
      <c r="AX53" s="207">
        <f t="shared" si="9"/>
        <v>4.2583944899999837</v>
      </c>
      <c r="AY53" s="207">
        <f t="shared" si="9"/>
        <v>4.365634402499996</v>
      </c>
      <c r="AZ53" s="207">
        <f t="shared" si="9"/>
        <v>5.0522502500000011</v>
      </c>
      <c r="BA53" s="207" t="str">
        <f t="shared" si="9"/>
        <v/>
      </c>
      <c r="BB53" s="207">
        <f t="shared" si="9"/>
        <v>4.6794996900000108</v>
      </c>
      <c r="BC53" s="207" t="str">
        <f t="shared" si="9"/>
        <v/>
      </c>
      <c r="BD53" s="207">
        <f t="shared" si="9"/>
        <v>4.004303062499992</v>
      </c>
      <c r="BE53" s="207">
        <f t="shared" si="9"/>
        <v>4.1573330625000127</v>
      </c>
      <c r="BF53" s="207">
        <f t="shared" si="9"/>
        <v>4.4586202499999894</v>
      </c>
      <c r="BG53" s="207">
        <f t="shared" si="9"/>
        <v>4.8709124224999956</v>
      </c>
      <c r="BH53" s="207">
        <f t="shared" si="9"/>
        <v>5.1957922499999976</v>
      </c>
      <c r="BI53" s="207">
        <f t="shared" si="9"/>
        <v>4.2992412899999888</v>
      </c>
      <c r="BJ53" s="207">
        <f t="shared" si="9"/>
        <v>4.7173589225000034</v>
      </c>
      <c r="BK53" s="207">
        <f t="shared" si="9"/>
        <v>5.2388739600000012</v>
      </c>
      <c r="BL53" s="204">
        <f t="shared" si="9"/>
        <v>5.4924139025000152</v>
      </c>
    </row>
    <row r="54" spans="1:64" x14ac:dyDescent="0.25">
      <c r="A54" s="23">
        <f t="shared" si="2"/>
        <v>41969</v>
      </c>
      <c r="B54" s="207" t="str">
        <f t="shared" si="10"/>
        <v/>
      </c>
      <c r="C54" s="204" t="str">
        <f t="shared" si="10"/>
        <v/>
      </c>
      <c r="D54" s="40">
        <f t="shared" si="10"/>
        <v>3.5815062499999772</v>
      </c>
      <c r="E54" s="204">
        <f t="shared" si="10"/>
        <v>3.6975622399999741</v>
      </c>
      <c r="F54" s="208">
        <f t="shared" si="10"/>
        <v>3.7708942400000112</v>
      </c>
      <c r="G54" s="208">
        <f t="shared" si="10"/>
        <v>3.8768640000000243</v>
      </c>
      <c r="H54" s="208">
        <f t="shared" si="10"/>
        <v>3.9298691599999991</v>
      </c>
      <c r="I54" s="204">
        <f t="shared" si="10"/>
        <v>4.0226607224999711</v>
      </c>
      <c r="J54" s="40"/>
      <c r="K54" s="40"/>
      <c r="L54" s="41">
        <f t="shared" si="4"/>
        <v>41969</v>
      </c>
      <c r="M54" s="207">
        <f>IF(M26&gt;0,((1+M26/200)^2-1)*100,"")</f>
        <v>4.1889732899999865</v>
      </c>
      <c r="N54" s="207">
        <f t="shared" si="9"/>
        <v>4.3411175624999743</v>
      </c>
      <c r="O54" s="207">
        <f t="shared" si="9"/>
        <v>4.5383553600000015</v>
      </c>
      <c r="P54" s="207">
        <f t="shared" si="9"/>
        <v>4.5444900899999974</v>
      </c>
      <c r="Q54" s="207">
        <f t="shared" si="9"/>
        <v>4.8535040399999785</v>
      </c>
      <c r="R54" s="207">
        <f t="shared" si="9"/>
        <v>5.0891516900000155</v>
      </c>
      <c r="S54" s="207">
        <f t="shared" si="9"/>
        <v>4.6007335025000096</v>
      </c>
      <c r="T54" s="207">
        <f t="shared" si="9"/>
        <v>4.733732602500007</v>
      </c>
      <c r="U54" s="207">
        <f t="shared" si="9"/>
        <v>5.3538016399999666</v>
      </c>
      <c r="V54" s="207">
        <f t="shared" si="9"/>
        <v>5.4195027600000056</v>
      </c>
      <c r="W54" s="207">
        <f t="shared" si="9"/>
        <v>5.6496179600000085</v>
      </c>
      <c r="X54" s="207" t="str">
        <f t="shared" si="9"/>
        <v/>
      </c>
      <c r="Y54" s="207">
        <f t="shared" si="9"/>
        <v>4.6876848899999768</v>
      </c>
      <c r="Z54" s="207">
        <f t="shared" si="9"/>
        <v>5.2204092900000054</v>
      </c>
      <c r="AA54" s="207">
        <f t="shared" si="9"/>
        <v>5.3917826024999949</v>
      </c>
      <c r="AB54" s="207">
        <f t="shared" si="9"/>
        <v>5.8851290025000003</v>
      </c>
      <c r="AC54" s="207" t="str">
        <f t="shared" si="9"/>
        <v/>
      </c>
      <c r="AD54" s="207" t="str">
        <f t="shared" si="9"/>
        <v/>
      </c>
      <c r="AE54" s="207">
        <f t="shared" si="9"/>
        <v>5.4400385599999934</v>
      </c>
      <c r="AF54" s="207">
        <f t="shared" si="9"/>
        <v>5.4996036900000211</v>
      </c>
      <c r="AG54" s="207" t="str">
        <f t="shared" si="9"/>
        <v/>
      </c>
      <c r="AH54" s="207">
        <f t="shared" si="9"/>
        <v>5.11375624999999</v>
      </c>
      <c r="AI54" s="207">
        <f t="shared" si="9"/>
        <v>5.3394322500000202</v>
      </c>
      <c r="AJ54" s="207">
        <f t="shared" si="6"/>
        <v>5.2243401094064446</v>
      </c>
      <c r="AK54" s="207">
        <f t="shared" si="9"/>
        <v>5.376384089999986</v>
      </c>
      <c r="AL54" s="207" t="str">
        <f t="shared" si="9"/>
        <v/>
      </c>
      <c r="AM54" s="207">
        <f t="shared" si="9"/>
        <v>4.5127959225000236</v>
      </c>
      <c r="AN54" s="207">
        <f t="shared" si="9"/>
        <v>5.1096552900000258</v>
      </c>
      <c r="AO54" s="207">
        <f t="shared" si="9"/>
        <v>5.4307972024999707</v>
      </c>
      <c r="AP54" s="207">
        <f t="shared" si="9"/>
        <v>4.2726899599999868</v>
      </c>
      <c r="AQ54" s="207">
        <f t="shared" si="9"/>
        <v>4.5332432225000163</v>
      </c>
      <c r="AR54" s="207">
        <f t="shared" si="9"/>
        <v>4.6917776100000141</v>
      </c>
      <c r="AS54" s="207">
        <f t="shared" si="9"/>
        <v>4.7675073600000006</v>
      </c>
      <c r="AT54" s="207">
        <f t="shared" si="9"/>
        <v>4.7971927025000083</v>
      </c>
      <c r="AU54" s="207">
        <f>IF(AU26&gt;0,((1+AU26/200)^2-1)*100,"")</f>
        <v>5.1609230399999984</v>
      </c>
      <c r="AV54" s="207" t="str">
        <f t="shared" si="9"/>
        <v/>
      </c>
      <c r="AW54" s="207">
        <f t="shared" si="9"/>
        <v>4.2931137599999891</v>
      </c>
      <c r="AX54" s="207">
        <f t="shared" si="9"/>
        <v>4.2543102500000041</v>
      </c>
      <c r="AY54" s="207">
        <f t="shared" si="9"/>
        <v>4.3748289600000101</v>
      </c>
      <c r="AZ54" s="207">
        <f t="shared" si="9"/>
        <v>5.0594250225000081</v>
      </c>
      <c r="BA54" s="207" t="str">
        <f t="shared" si="9"/>
        <v/>
      </c>
      <c r="BB54" s="207">
        <f t="shared" si="9"/>
        <v>4.6897312400000057</v>
      </c>
      <c r="BC54" s="207" t="str">
        <f t="shared" si="9"/>
        <v/>
      </c>
      <c r="BD54" s="207">
        <f t="shared" si="9"/>
        <v>4.004303062499992</v>
      </c>
      <c r="BE54" s="207">
        <f t="shared" si="9"/>
        <v>4.1552919224999929</v>
      </c>
      <c r="BF54" s="207">
        <f t="shared" si="9"/>
        <v>4.4667968099999955</v>
      </c>
      <c r="BG54" s="207">
        <f t="shared" si="9"/>
        <v>4.8770569024999988</v>
      </c>
      <c r="BH54" s="207">
        <f t="shared" si="9"/>
        <v>5.2060490000000126</v>
      </c>
      <c r="BI54" s="207">
        <f t="shared" si="9"/>
        <v>4.3554187024999802</v>
      </c>
      <c r="BJ54" s="207">
        <f t="shared" si="9"/>
        <v>4.733732602500007</v>
      </c>
      <c r="BK54" s="207">
        <f t="shared" si="9"/>
        <v>5.2501587224999868</v>
      </c>
      <c r="BL54" s="204">
        <f t="shared" si="9"/>
        <v>5.5088480624999825</v>
      </c>
    </row>
    <row r="55" spans="1:64" x14ac:dyDescent="0.25">
      <c r="A55" s="23">
        <f t="shared" si="2"/>
        <v>41970</v>
      </c>
      <c r="B55" s="207" t="str">
        <f t="shared" si="10"/>
        <v/>
      </c>
      <c r="C55" s="204" t="str">
        <f t="shared" si="10"/>
        <v/>
      </c>
      <c r="D55" s="40">
        <f t="shared" si="10"/>
        <v>3.5764175625000005</v>
      </c>
      <c r="E55" s="204">
        <f t="shared" si="10"/>
        <v>3.6731239999999943</v>
      </c>
      <c r="F55" s="208">
        <f t="shared" si="10"/>
        <v>3.7464473599999826</v>
      </c>
      <c r="G55" s="208">
        <f t="shared" si="10"/>
        <v>3.8534237224999934</v>
      </c>
      <c r="H55" s="208">
        <f t="shared" si="10"/>
        <v>3.9054035599999759</v>
      </c>
      <c r="I55" s="204">
        <f t="shared" si="10"/>
        <v>3.9971644099999981</v>
      </c>
      <c r="J55" s="40"/>
      <c r="K55" s="40"/>
      <c r="L55" s="41">
        <f t="shared" si="4"/>
        <v>41970</v>
      </c>
      <c r="M55" s="207">
        <f>IF(M27&gt;0,((1+M27/200)^2-1)*100,"")</f>
        <v>4.1726422500000027</v>
      </c>
      <c r="N55" s="207">
        <f t="shared" si="9"/>
        <v>4.2920925224999795</v>
      </c>
      <c r="O55" s="207">
        <f t="shared" si="9"/>
        <v>4.3257960000000262</v>
      </c>
      <c r="P55" s="207">
        <f t="shared" si="9"/>
        <v>4.5322208099999983</v>
      </c>
      <c r="Q55" s="207">
        <f t="shared" si="9"/>
        <v>4.8371209999999998</v>
      </c>
      <c r="R55" s="207">
        <f t="shared" si="9"/>
        <v>5.0676250625000252</v>
      </c>
      <c r="S55" s="207">
        <f t="shared" si="9"/>
        <v>4.5853928899999952</v>
      </c>
      <c r="T55" s="207">
        <f t="shared" si="9"/>
        <v>4.7286156899999821</v>
      </c>
      <c r="U55" s="207">
        <f t="shared" si="9"/>
        <v>5.3373795599999996</v>
      </c>
      <c r="V55" s="207">
        <f t="shared" si="9"/>
        <v>5.4010222500000094</v>
      </c>
      <c r="W55" s="207">
        <f t="shared" si="9"/>
        <v>5.6259785024999731</v>
      </c>
      <c r="X55" s="207" t="str">
        <f t="shared" si="9"/>
        <v/>
      </c>
      <c r="Y55" s="207">
        <f t="shared" si="9"/>
        <v>4.6805228224999773</v>
      </c>
      <c r="Z55" s="207">
        <f t="shared" si="9"/>
        <v>5.2060490000000126</v>
      </c>
      <c r="AA55" s="207">
        <f t="shared" si="9"/>
        <v>5.373304522500022</v>
      </c>
      <c r="AB55" s="207">
        <f t="shared" si="9"/>
        <v>5.8583765624999895</v>
      </c>
      <c r="AC55" s="207" t="str">
        <f t="shared" si="9"/>
        <v/>
      </c>
      <c r="AD55" s="207" t="str">
        <f t="shared" si="9"/>
        <v/>
      </c>
      <c r="AE55" s="207">
        <f t="shared" si="9"/>
        <v>5.4790620899999753</v>
      </c>
      <c r="AF55" s="207">
        <f t="shared" si="9"/>
        <v>5.4749540099999994</v>
      </c>
      <c r="AG55" s="207" t="str">
        <f t="shared" si="9"/>
        <v/>
      </c>
      <c r="AH55" s="207">
        <f t="shared" si="9"/>
        <v>5.11375624999999</v>
      </c>
      <c r="AI55" s="207">
        <f t="shared" si="9"/>
        <v>5.3271164099999879</v>
      </c>
      <c r="AJ55" s="207">
        <f t="shared" si="6"/>
        <v>5.1942143139052765</v>
      </c>
      <c r="AK55" s="207">
        <f t="shared" si="9"/>
        <v>5.3435376899999998</v>
      </c>
      <c r="AL55" s="207" t="str">
        <f t="shared" si="9"/>
        <v/>
      </c>
      <c r="AM55" s="207">
        <f t="shared" si="9"/>
        <v>4.4995062500000182</v>
      </c>
      <c r="AN55" s="207">
        <f t="shared" si="9"/>
        <v>5.0901768224999699</v>
      </c>
      <c r="AO55" s="207">
        <f t="shared" si="9"/>
        <v>5.4123157025000035</v>
      </c>
      <c r="AP55" s="207">
        <f t="shared" si="9"/>
        <v>4.2583944899999837</v>
      </c>
      <c r="AQ55" s="207">
        <f t="shared" si="9"/>
        <v>4.5158628899999886</v>
      </c>
      <c r="AR55" s="207">
        <f t="shared" si="9"/>
        <v>4.6733609999999759</v>
      </c>
      <c r="AS55" s="207">
        <f t="shared" si="9"/>
        <v>4.7470371600000005</v>
      </c>
      <c r="AT55" s="207">
        <f t="shared" si="9"/>
        <v>4.7767196025000125</v>
      </c>
      <c r="AU55" s="207">
        <f>IF(AU27&gt;0,((1+AU27/200)^2-1)*100,"")</f>
        <v>5.1322115599999885</v>
      </c>
      <c r="AV55" s="207" t="str">
        <f t="shared" si="9"/>
        <v/>
      </c>
      <c r="AW55" s="207">
        <f t="shared" si="9"/>
        <v>4.2645209999999878</v>
      </c>
      <c r="AX55" s="207">
        <f t="shared" si="9"/>
        <v>4.2359321600000222</v>
      </c>
      <c r="AY55" s="207">
        <f t="shared" si="9"/>
        <v>4.3635912224999851</v>
      </c>
      <c r="AZ55" s="207">
        <f t="shared" si="9"/>
        <v>5.0440508099999892</v>
      </c>
      <c r="BA55" s="207" t="str">
        <f t="shared" si="9"/>
        <v/>
      </c>
      <c r="BB55" s="207">
        <f t="shared" si="9"/>
        <v>4.6784765625000224</v>
      </c>
      <c r="BC55" s="207" t="str">
        <f t="shared" si="9"/>
        <v/>
      </c>
      <c r="BD55" s="207">
        <f t="shared" si="9"/>
        <v>3.9930852900000202</v>
      </c>
      <c r="BE55" s="207">
        <f t="shared" si="9"/>
        <v>4.1471275624999748</v>
      </c>
      <c r="BF55" s="207">
        <f t="shared" si="9"/>
        <v>4.455554122500005</v>
      </c>
      <c r="BG55" s="207">
        <f t="shared" si="9"/>
        <v>4.8596480100000283</v>
      </c>
      <c r="BH55" s="207">
        <f>IF(BH27&gt;0,((1+BH27/200)^2-1)*100,"")</f>
        <v>5.1845104025000088</v>
      </c>
      <c r="BI55" s="207">
        <f t="shared" si="9"/>
        <v>4.301283839999992</v>
      </c>
      <c r="BJ55" s="207">
        <f t="shared" si="9"/>
        <v>4.7234989024999896</v>
      </c>
      <c r="BK55" s="207">
        <f t="shared" si="9"/>
        <v>5.231693062499998</v>
      </c>
      <c r="BL55" s="204">
        <f t="shared" si="9"/>
        <v>5.4862514224999881</v>
      </c>
    </row>
    <row r="56" spans="1:64" x14ac:dyDescent="0.25">
      <c r="A56" s="23">
        <f t="shared" si="2"/>
        <v>41971</v>
      </c>
      <c r="B56" s="207" t="str">
        <f t="shared" si="10"/>
        <v/>
      </c>
      <c r="C56" s="204" t="str">
        <f t="shared" si="10"/>
        <v/>
      </c>
      <c r="D56" s="40">
        <f t="shared" si="10"/>
        <v>3.5764175625000005</v>
      </c>
      <c r="E56" s="204">
        <f t="shared" si="10"/>
        <v>3.6598878224999964</v>
      </c>
      <c r="F56" s="208">
        <f t="shared" si="10"/>
        <v>3.7291325625000038</v>
      </c>
      <c r="G56" s="208">
        <f t="shared" si="10"/>
        <v>3.8330430225000045</v>
      </c>
      <c r="H56" s="208">
        <f t="shared" si="10"/>
        <v>3.8758448025000058</v>
      </c>
      <c r="I56" s="204">
        <f t="shared" si="10"/>
        <v>3.9675926024999919</v>
      </c>
      <c r="J56" s="40"/>
      <c r="K56" s="40"/>
      <c r="L56" s="41">
        <f t="shared" si="4"/>
        <v>41971</v>
      </c>
      <c r="M56" s="207">
        <f>IF(M28&gt;0,((1+M28/200)^2-1)*100,"")</f>
        <v>4.1603948100000121</v>
      </c>
      <c r="N56" s="207">
        <f t="shared" si="9"/>
        <v>4.2880076224999897</v>
      </c>
      <c r="O56" s="207">
        <f t="shared" si="9"/>
        <v>4.3288602224999861</v>
      </c>
      <c r="P56" s="207">
        <f t="shared" si="9"/>
        <v>4.5271088225000256</v>
      </c>
      <c r="Q56" s="207">
        <f t="shared" si="9"/>
        <v>4.8176678025000141</v>
      </c>
      <c r="R56" s="207">
        <f t="shared" si="9"/>
        <v>5.0430259024999868</v>
      </c>
      <c r="S56" s="207">
        <f t="shared" si="9"/>
        <v>4.5342656400000125</v>
      </c>
      <c r="T56" s="207">
        <f t="shared" si="9"/>
        <v>4.7173589225000034</v>
      </c>
      <c r="U56" s="207">
        <f t="shared" si="9"/>
        <v>5.3168537600000176</v>
      </c>
      <c r="V56" s="207">
        <f t="shared" si="9"/>
        <v>5.3794637024999981</v>
      </c>
      <c r="W56" s="207">
        <f t="shared" si="9"/>
        <v>5.5910380624999867</v>
      </c>
      <c r="X56" s="207" t="str">
        <f t="shared" si="9"/>
        <v/>
      </c>
      <c r="Y56" s="207">
        <f t="shared" si="9"/>
        <v>4.6825691025000005</v>
      </c>
      <c r="Z56" s="207">
        <f t="shared" si="9"/>
        <v>5.1896384399999995</v>
      </c>
      <c r="AA56" s="207">
        <f t="shared" si="9"/>
        <v>5.3579073600000138</v>
      </c>
      <c r="AB56" s="207">
        <f t="shared" si="9"/>
        <v>5.8295700224999969</v>
      </c>
      <c r="AC56" s="207" t="str">
        <f t="shared" si="9"/>
        <v/>
      </c>
      <c r="AD56" s="207" t="str">
        <f t="shared" si="9"/>
        <v/>
      </c>
      <c r="AE56" s="207">
        <f t="shared" si="9"/>
        <v>5.4687920399999923</v>
      </c>
      <c r="AF56" s="207">
        <f t="shared" si="9"/>
        <v>5.4636572025000163</v>
      </c>
      <c r="AG56" s="207" t="str">
        <f t="shared" si="9"/>
        <v/>
      </c>
      <c r="AH56" s="207">
        <f t="shared" si="9"/>
        <v>5.0194544100000238</v>
      </c>
      <c r="AI56" s="207">
        <f t="shared" si="9"/>
        <v>5.228615609999987</v>
      </c>
      <c r="AJ56" s="207">
        <f t="shared" si="6"/>
        <v>5.1994079550130134</v>
      </c>
      <c r="AK56" s="207">
        <f t="shared" si="9"/>
        <v>5.3332742399999855</v>
      </c>
      <c r="AL56" s="207" t="str">
        <f t="shared" si="9"/>
        <v/>
      </c>
      <c r="AM56" s="207">
        <f t="shared" si="9"/>
        <v>4.4923506225000187</v>
      </c>
      <c r="AN56" s="207">
        <f t="shared" si="9"/>
        <v>5.0850512100000023</v>
      </c>
      <c r="AO56" s="207">
        <f t="shared" si="9"/>
        <v>5.3989689600000057</v>
      </c>
      <c r="AP56" s="207">
        <f t="shared" si="9"/>
        <v>4.285965202499975</v>
      </c>
      <c r="AQ56" s="207">
        <f t="shared" si="9"/>
        <v>4.5025730224999894</v>
      </c>
      <c r="AR56" s="207">
        <f t="shared" si="9"/>
        <v>4.6569920400000075</v>
      </c>
      <c r="AS56" s="207">
        <f t="shared" si="9"/>
        <v>4.7296390624999907</v>
      </c>
      <c r="AT56" s="207">
        <f t="shared" si="9"/>
        <v>4.7859322499999912</v>
      </c>
      <c r="AU56" s="207">
        <f>IF(AU28&gt;0,((1+AU28/200)^2-1)*100,"")</f>
        <v>5.0881265625000172</v>
      </c>
      <c r="AV56" s="207" t="str">
        <f t="shared" si="9"/>
        <v/>
      </c>
      <c r="AW56" s="207">
        <f t="shared" si="9"/>
        <v>4.2440999999999729</v>
      </c>
      <c r="AX56" s="207">
        <f t="shared" si="9"/>
        <v>4.2195974400000003</v>
      </c>
      <c r="AY56" s="207">
        <f t="shared" si="9"/>
        <v>4.3543971599999676</v>
      </c>
      <c r="AZ56" s="207">
        <f t="shared" si="9"/>
        <v>5.0256032400000095</v>
      </c>
      <c r="BA56" s="207" t="str">
        <f t="shared" si="9"/>
        <v/>
      </c>
      <c r="BB56" s="207">
        <f t="shared" si="9"/>
        <v>4.6692686399999905</v>
      </c>
      <c r="BC56" s="207" t="str">
        <f t="shared" si="9"/>
        <v/>
      </c>
      <c r="BD56" s="207">
        <f t="shared" si="9"/>
        <v>3.9451616225000263</v>
      </c>
      <c r="BE56" s="207">
        <f t="shared" si="9"/>
        <v>4.1379430400000139</v>
      </c>
      <c r="BF56" s="207">
        <f t="shared" si="9"/>
        <v>4.4494220025000031</v>
      </c>
      <c r="BG56" s="207">
        <f>IF(BG28&gt;0,((1+BG28/200)^2-1)*100,"")</f>
        <v>4.8432644900000099</v>
      </c>
      <c r="BH56" s="207">
        <f>IF(BH28&gt;0,((1+BH28/200)^2-1)*100,"")</f>
        <v>5.1609230399999984</v>
      </c>
      <c r="BI56" s="207">
        <f t="shared" si="9"/>
        <v>4.2726899599999868</v>
      </c>
      <c r="BJ56" s="207">
        <f t="shared" si="9"/>
        <v>4.7234989024999896</v>
      </c>
      <c r="BK56" s="207">
        <f t="shared" si="9"/>
        <v>5.2193835224999985</v>
      </c>
      <c r="BL56" s="204">
        <f t="shared" si="9"/>
        <v>5.4616033025000066</v>
      </c>
    </row>
    <row r="57" spans="1:64" x14ac:dyDescent="0.25">
      <c r="A57" s="23"/>
      <c r="B57" s="207"/>
      <c r="C57" s="204"/>
      <c r="D57" s="40"/>
      <c r="E57" s="204"/>
      <c r="F57" s="208"/>
      <c r="G57" s="208"/>
      <c r="H57" s="208"/>
      <c r="I57" s="204"/>
      <c r="J57" s="40"/>
      <c r="K57" s="40"/>
      <c r="L57" s="41"/>
      <c r="M57" s="207" t="str">
        <f>IF(M29&gt;0,((1+M29/200)^2-1)*100,"")</f>
        <v/>
      </c>
      <c r="N57" s="207" t="str">
        <f t="shared" si="9"/>
        <v/>
      </c>
      <c r="O57" s="207" t="str">
        <f t="shared" si="9"/>
        <v/>
      </c>
      <c r="P57" s="207" t="str">
        <f t="shared" si="9"/>
        <v/>
      </c>
      <c r="Q57" s="207" t="str">
        <f t="shared" si="9"/>
        <v/>
      </c>
      <c r="R57" s="207" t="str">
        <f t="shared" si="9"/>
        <v/>
      </c>
      <c r="S57" s="207" t="str">
        <f t="shared" si="9"/>
        <v/>
      </c>
      <c r="T57" s="207" t="str">
        <f t="shared" si="9"/>
        <v/>
      </c>
      <c r="U57" s="207" t="str">
        <f t="shared" si="9"/>
        <v/>
      </c>
      <c r="V57" s="207" t="str">
        <f t="shared" si="9"/>
        <v/>
      </c>
      <c r="W57" s="207" t="str">
        <f t="shared" si="9"/>
        <v/>
      </c>
      <c r="X57" s="207" t="str">
        <f t="shared" si="9"/>
        <v/>
      </c>
      <c r="Y57" s="207" t="str">
        <f t="shared" si="9"/>
        <v/>
      </c>
      <c r="Z57" s="207" t="str">
        <f t="shared" si="9"/>
        <v/>
      </c>
      <c r="AA57" s="207" t="str">
        <f t="shared" si="9"/>
        <v/>
      </c>
      <c r="AB57" s="207" t="str">
        <f t="shared" si="9"/>
        <v/>
      </c>
      <c r="AC57" s="207" t="str">
        <f t="shared" si="9"/>
        <v/>
      </c>
      <c r="AD57" s="207" t="str">
        <f t="shared" si="9"/>
        <v/>
      </c>
      <c r="AE57" s="207" t="str">
        <f t="shared" si="9"/>
        <v/>
      </c>
      <c r="AF57" s="207" t="str">
        <f t="shared" si="9"/>
        <v/>
      </c>
      <c r="AG57" s="207" t="str">
        <f t="shared" ref="AG57:CF57" si="11">IF(AG29&gt;0,((1+AG29/200)^2-1)*100,"")</f>
        <v/>
      </c>
      <c r="AH57" s="207" t="str">
        <f t="shared" si="11"/>
        <v/>
      </c>
      <c r="AI57" s="207" t="str">
        <f t="shared" si="11"/>
        <v/>
      </c>
      <c r="AJ57" s="207" t="str">
        <f t="shared" si="6"/>
        <v/>
      </c>
      <c r="AK57" s="207" t="str">
        <f t="shared" si="11"/>
        <v/>
      </c>
      <c r="AL57" s="207" t="str">
        <f t="shared" si="11"/>
        <v/>
      </c>
      <c r="AM57" s="207" t="str">
        <f t="shared" si="11"/>
        <v/>
      </c>
      <c r="AN57" s="207" t="str">
        <f t="shared" si="11"/>
        <v/>
      </c>
      <c r="AO57" s="207" t="str">
        <f t="shared" si="11"/>
        <v/>
      </c>
      <c r="AP57" s="207" t="str">
        <f t="shared" si="11"/>
        <v/>
      </c>
      <c r="AQ57" s="207"/>
      <c r="AR57" s="207"/>
      <c r="AS57" s="207" t="str">
        <f t="shared" si="11"/>
        <v/>
      </c>
      <c r="AT57" s="207" t="str">
        <f t="shared" si="11"/>
        <v/>
      </c>
      <c r="AU57" s="207"/>
      <c r="AV57" s="207" t="str">
        <f t="shared" si="11"/>
        <v/>
      </c>
      <c r="AW57" s="207" t="str">
        <f t="shared" si="11"/>
        <v/>
      </c>
      <c r="AX57" s="207" t="str">
        <f t="shared" si="11"/>
        <v/>
      </c>
      <c r="AY57" s="207" t="str">
        <f t="shared" si="11"/>
        <v/>
      </c>
      <c r="AZ57" s="207" t="str">
        <f t="shared" si="11"/>
        <v/>
      </c>
      <c r="BA57" s="207" t="str">
        <f t="shared" si="11"/>
        <v/>
      </c>
      <c r="BB57" s="207" t="str">
        <f t="shared" si="11"/>
        <v/>
      </c>
      <c r="BC57" s="207" t="str">
        <f t="shared" si="11"/>
        <v/>
      </c>
      <c r="BD57" s="207" t="str">
        <f t="shared" si="11"/>
        <v/>
      </c>
      <c r="BE57" s="207" t="str">
        <f t="shared" si="11"/>
        <v/>
      </c>
      <c r="BF57" s="207"/>
      <c r="BG57" s="207" t="str">
        <f>IF(BG29&gt;0,((1+BG29/200)^2-1)*100,"")</f>
        <v/>
      </c>
      <c r="BH57" s="207" t="str">
        <f>IF(BH29&gt;0,((1+BH29/200)^2-1)*100,"")</f>
        <v/>
      </c>
      <c r="BI57" s="207" t="str">
        <f t="shared" si="11"/>
        <v/>
      </c>
      <c r="BJ57" s="207" t="str">
        <f t="shared" si="11"/>
        <v/>
      </c>
      <c r="BK57" s="207" t="str">
        <f t="shared" si="11"/>
        <v/>
      </c>
      <c r="BL57" s="204" t="str">
        <f t="shared" si="11"/>
        <v/>
      </c>
    </row>
    <row r="58" spans="1:64" x14ac:dyDescent="0.25">
      <c r="A58" s="23"/>
      <c r="B58" s="207"/>
      <c r="C58" s="204"/>
      <c r="D58" s="40"/>
      <c r="E58" s="204"/>
      <c r="F58" s="208"/>
      <c r="G58" s="208"/>
      <c r="H58" s="208"/>
      <c r="I58" s="204"/>
      <c r="J58" s="40"/>
      <c r="K58" s="40"/>
      <c r="L58" s="41"/>
      <c r="M58" s="207" t="str">
        <f>IF(M30&gt;0,((1+M30/200)^2-1)*100,"")</f>
        <v/>
      </c>
      <c r="N58" s="207" t="str">
        <f t="shared" ref="N58:BL59" si="12">IF(N30&gt;0,((1+N30/200)^2-1)*100,"")</f>
        <v/>
      </c>
      <c r="O58" s="207" t="str">
        <f t="shared" si="12"/>
        <v/>
      </c>
      <c r="P58" s="207" t="str">
        <f t="shared" si="12"/>
        <v/>
      </c>
      <c r="Q58" s="207" t="str">
        <f t="shared" si="12"/>
        <v/>
      </c>
      <c r="R58" s="207" t="str">
        <f t="shared" si="12"/>
        <v/>
      </c>
      <c r="S58" s="207" t="str">
        <f t="shared" si="12"/>
        <v/>
      </c>
      <c r="T58" s="207" t="str">
        <f t="shared" si="12"/>
        <v/>
      </c>
      <c r="U58" s="207" t="str">
        <f t="shared" si="12"/>
        <v/>
      </c>
      <c r="V58" s="207" t="str">
        <f t="shared" si="12"/>
        <v/>
      </c>
      <c r="W58" s="207" t="str">
        <f t="shared" si="12"/>
        <v/>
      </c>
      <c r="X58" s="207" t="str">
        <f t="shared" si="12"/>
        <v/>
      </c>
      <c r="Y58" s="207" t="str">
        <f t="shared" si="12"/>
        <v/>
      </c>
      <c r="Z58" s="207" t="str">
        <f t="shared" si="12"/>
        <v/>
      </c>
      <c r="AA58" s="207" t="str">
        <f t="shared" si="12"/>
        <v/>
      </c>
      <c r="AB58" s="207" t="str">
        <f t="shared" si="12"/>
        <v/>
      </c>
      <c r="AC58" s="207" t="str">
        <f t="shared" si="12"/>
        <v/>
      </c>
      <c r="AD58" s="207" t="str">
        <f t="shared" si="12"/>
        <v/>
      </c>
      <c r="AE58" s="207" t="str">
        <f t="shared" si="12"/>
        <v/>
      </c>
      <c r="AF58" s="207" t="str">
        <f t="shared" si="12"/>
        <v/>
      </c>
      <c r="AG58" s="207" t="str">
        <f t="shared" si="12"/>
        <v/>
      </c>
      <c r="AH58" s="207" t="str">
        <f t="shared" si="12"/>
        <v/>
      </c>
      <c r="AI58" s="207" t="str">
        <f t="shared" si="12"/>
        <v/>
      </c>
      <c r="AJ58" s="207" t="str">
        <f t="shared" si="12"/>
        <v/>
      </c>
      <c r="AK58" s="207" t="str">
        <f t="shared" si="12"/>
        <v/>
      </c>
      <c r="AL58" s="207" t="str">
        <f t="shared" si="12"/>
        <v/>
      </c>
      <c r="AM58" s="207" t="str">
        <f t="shared" si="12"/>
        <v/>
      </c>
      <c r="AN58" s="207" t="str">
        <f t="shared" si="12"/>
        <v/>
      </c>
      <c r="AO58" s="207" t="str">
        <f t="shared" si="12"/>
        <v/>
      </c>
      <c r="AP58" s="207" t="str">
        <f t="shared" si="12"/>
        <v/>
      </c>
      <c r="AQ58" s="207"/>
      <c r="AR58" s="207"/>
      <c r="AS58" s="207" t="str">
        <f t="shared" si="12"/>
        <v/>
      </c>
      <c r="AT58" s="207" t="str">
        <f t="shared" si="12"/>
        <v/>
      </c>
      <c r="AU58" s="207"/>
      <c r="AV58" s="207" t="str">
        <f t="shared" si="12"/>
        <v/>
      </c>
      <c r="AW58" s="207" t="str">
        <f t="shared" si="12"/>
        <v/>
      </c>
      <c r="AX58" s="207" t="str">
        <f t="shared" si="12"/>
        <v/>
      </c>
      <c r="AY58" s="207" t="str">
        <f t="shared" si="12"/>
        <v/>
      </c>
      <c r="AZ58" s="207" t="str">
        <f t="shared" si="12"/>
        <v/>
      </c>
      <c r="BA58" s="207" t="str">
        <f t="shared" si="12"/>
        <v/>
      </c>
      <c r="BB58" s="207" t="str">
        <f t="shared" si="12"/>
        <v/>
      </c>
      <c r="BC58" s="207" t="str">
        <f t="shared" si="12"/>
        <v/>
      </c>
      <c r="BD58" s="207" t="str">
        <f t="shared" si="12"/>
        <v/>
      </c>
      <c r="BE58" s="207" t="str">
        <f t="shared" si="12"/>
        <v/>
      </c>
      <c r="BF58" s="207"/>
      <c r="BG58" s="207" t="str">
        <f>IF(BG30&gt;0,((1+BG30/200)^2-1)*100,"")</f>
        <v/>
      </c>
      <c r="BH58" s="207" t="str">
        <f>IF(BH30&gt;0,((1+BH30/200)^2-1)*100,"")</f>
        <v/>
      </c>
      <c r="BI58" s="207" t="str">
        <f t="shared" si="12"/>
        <v/>
      </c>
      <c r="BJ58" s="207" t="str">
        <f t="shared" si="12"/>
        <v/>
      </c>
      <c r="BK58" s="207" t="str">
        <f t="shared" si="12"/>
        <v/>
      </c>
      <c r="BL58" s="204" t="str">
        <f t="shared" si="12"/>
        <v/>
      </c>
    </row>
    <row r="59" spans="1:64" x14ac:dyDescent="0.25">
      <c r="A59" s="23"/>
      <c r="B59" s="209"/>
      <c r="C59" s="210"/>
      <c r="D59" s="211"/>
      <c r="E59" s="210"/>
      <c r="F59" s="212"/>
      <c r="G59" s="212"/>
      <c r="H59" s="212"/>
      <c r="I59" s="210"/>
      <c r="J59" s="40"/>
      <c r="K59" s="40"/>
      <c r="L59" s="41"/>
      <c r="M59" s="209" t="str">
        <f t="shared" ref="M59:BL59" si="13">IF(M31&gt;0,((1+M31/200)^2-1)*100,"")</f>
        <v/>
      </c>
      <c r="N59" s="209" t="str">
        <f t="shared" si="13"/>
        <v/>
      </c>
      <c r="O59" s="209" t="str">
        <f t="shared" si="13"/>
        <v/>
      </c>
      <c r="P59" s="209" t="str">
        <f t="shared" si="13"/>
        <v/>
      </c>
      <c r="Q59" s="209" t="str">
        <f t="shared" si="13"/>
        <v/>
      </c>
      <c r="R59" s="209" t="str">
        <f t="shared" si="13"/>
        <v/>
      </c>
      <c r="S59" s="209" t="str">
        <f t="shared" si="13"/>
        <v/>
      </c>
      <c r="T59" s="209" t="str">
        <f t="shared" si="13"/>
        <v/>
      </c>
      <c r="U59" s="209" t="str">
        <f t="shared" si="13"/>
        <v/>
      </c>
      <c r="V59" s="209" t="str">
        <f t="shared" si="13"/>
        <v/>
      </c>
      <c r="W59" s="209" t="str">
        <f t="shared" si="13"/>
        <v/>
      </c>
      <c r="X59" s="209" t="str">
        <f t="shared" si="13"/>
        <v/>
      </c>
      <c r="Y59" s="209" t="str">
        <f t="shared" si="13"/>
        <v/>
      </c>
      <c r="Z59" s="209" t="str">
        <f t="shared" si="13"/>
        <v/>
      </c>
      <c r="AA59" s="209" t="str">
        <f t="shared" si="13"/>
        <v/>
      </c>
      <c r="AB59" s="209" t="str">
        <f t="shared" si="13"/>
        <v/>
      </c>
      <c r="AC59" s="209" t="str">
        <f t="shared" si="13"/>
        <v/>
      </c>
      <c r="AD59" s="209" t="str">
        <f t="shared" si="13"/>
        <v/>
      </c>
      <c r="AE59" s="209" t="str">
        <f t="shared" si="13"/>
        <v/>
      </c>
      <c r="AF59" s="209" t="str">
        <f t="shared" si="12"/>
        <v/>
      </c>
      <c r="AG59" s="209" t="str">
        <f t="shared" si="13"/>
        <v/>
      </c>
      <c r="AH59" s="209" t="str">
        <f t="shared" si="13"/>
        <v/>
      </c>
      <c r="AI59" s="209" t="str">
        <f t="shared" si="13"/>
        <v/>
      </c>
      <c r="AJ59" s="210" t="str">
        <f t="shared" si="13"/>
        <v/>
      </c>
      <c r="AK59" s="209" t="str">
        <f t="shared" si="13"/>
        <v/>
      </c>
      <c r="AL59" s="209" t="str">
        <f t="shared" si="13"/>
        <v/>
      </c>
      <c r="AM59" s="209" t="str">
        <f t="shared" si="13"/>
        <v/>
      </c>
      <c r="AN59" s="209" t="str">
        <f t="shared" si="13"/>
        <v/>
      </c>
      <c r="AO59" s="209" t="str">
        <f t="shared" si="13"/>
        <v/>
      </c>
      <c r="AP59" s="209" t="str">
        <f t="shared" si="13"/>
        <v/>
      </c>
      <c r="AQ59" s="209"/>
      <c r="AR59" s="209"/>
      <c r="AS59" s="209" t="str">
        <f t="shared" si="13"/>
        <v/>
      </c>
      <c r="AT59" s="209" t="str">
        <f t="shared" si="13"/>
        <v/>
      </c>
      <c r="AU59" s="209"/>
      <c r="AV59" s="209" t="str">
        <f t="shared" si="13"/>
        <v/>
      </c>
      <c r="AW59" s="209" t="str">
        <f t="shared" si="13"/>
        <v/>
      </c>
      <c r="AX59" s="209" t="str">
        <f t="shared" si="13"/>
        <v/>
      </c>
      <c r="AY59" s="209" t="str">
        <f t="shared" si="13"/>
        <v/>
      </c>
      <c r="AZ59" s="209" t="str">
        <f t="shared" si="13"/>
        <v/>
      </c>
      <c r="BA59" s="209" t="str">
        <f t="shared" si="13"/>
        <v/>
      </c>
      <c r="BB59" s="209" t="str">
        <f t="shared" si="13"/>
        <v/>
      </c>
      <c r="BC59" s="209" t="str">
        <f t="shared" si="13"/>
        <v/>
      </c>
      <c r="BD59" s="209" t="str">
        <f t="shared" si="13"/>
        <v/>
      </c>
      <c r="BE59" s="209" t="str">
        <f t="shared" si="13"/>
        <v/>
      </c>
      <c r="BF59" s="209"/>
      <c r="BG59" s="209" t="str">
        <f>IF(BG31&gt;0,((1+BG31/200)^2-1)*100,"")</f>
        <v/>
      </c>
      <c r="BH59" s="209" t="str">
        <f>IF(BH31&gt;0,((1+BH31/200)^2-1)*100,"")</f>
        <v/>
      </c>
      <c r="BI59" s="210" t="str">
        <f t="shared" si="13"/>
        <v/>
      </c>
      <c r="BJ59" s="209" t="str">
        <f t="shared" si="13"/>
        <v/>
      </c>
      <c r="BK59" s="209" t="str">
        <f t="shared" si="13"/>
        <v/>
      </c>
      <c r="BL59" s="210" t="str">
        <f t="shared" si="13"/>
        <v/>
      </c>
    </row>
    <row r="60" spans="1:64" x14ac:dyDescent="0.25">
      <c r="A60" s="187"/>
      <c r="B60" s="40"/>
      <c r="C60" s="40"/>
      <c r="D60" s="40"/>
      <c r="E60" s="40"/>
      <c r="F60" s="40"/>
      <c r="G60" s="40"/>
      <c r="H60" s="40"/>
      <c r="I60" s="40"/>
      <c r="J60" s="40"/>
      <c r="K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189"/>
      <c r="BE60" s="189"/>
      <c r="BF60" s="189"/>
      <c r="BG60" s="189"/>
      <c r="BH60" s="189"/>
      <c r="BI60" s="189"/>
      <c r="BJ60" s="189"/>
    </row>
    <row r="61" spans="1:64" x14ac:dyDescent="0.25">
      <c r="A61" s="187"/>
      <c r="B61" s="213" t="s">
        <v>22</v>
      </c>
      <c r="C61" s="214"/>
      <c r="D61" s="214"/>
      <c r="E61" s="214"/>
      <c r="F61" s="214"/>
      <c r="G61" s="214"/>
      <c r="H61" s="214"/>
      <c r="I61" s="215"/>
      <c r="J61" s="216"/>
      <c r="K61" s="217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189"/>
      <c r="BE61" s="189"/>
      <c r="BF61" s="189"/>
      <c r="BG61" s="189"/>
      <c r="BH61" s="189"/>
      <c r="BI61" s="189"/>
      <c r="BJ61" s="189"/>
    </row>
    <row r="62" spans="1:64" x14ac:dyDescent="0.25">
      <c r="A62" s="218" t="s">
        <v>23</v>
      </c>
      <c r="B62" s="219"/>
      <c r="C62" s="220"/>
      <c r="D62" s="221">
        <f t="shared" ref="D62:I62" si="14">AVERAGE(D37:D59)</f>
        <v>3.5769774993750034</v>
      </c>
      <c r="E62" s="221">
        <f t="shared" si="14"/>
        <v>3.7525114808749991</v>
      </c>
      <c r="F62" s="221">
        <f t="shared" si="14"/>
        <v>3.8293277601250026</v>
      </c>
      <c r="G62" s="221">
        <f t="shared" si="14"/>
        <v>3.934410670625001</v>
      </c>
      <c r="H62" s="220">
        <f t="shared" si="14"/>
        <v>3.9922759245000008</v>
      </c>
      <c r="I62" s="222">
        <f t="shared" si="14"/>
        <v>4.0886158291249979</v>
      </c>
      <c r="J62" s="40"/>
      <c r="K62" s="40"/>
      <c r="M62" s="188"/>
      <c r="N62" s="188"/>
      <c r="O62" s="188"/>
      <c r="P62" s="188"/>
      <c r="Q62" s="188"/>
      <c r="AF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</row>
    <row r="63" spans="1:64" x14ac:dyDescent="0.25">
      <c r="A63" s="223"/>
      <c r="B63" s="40"/>
      <c r="C63" s="40"/>
      <c r="D63" s="40"/>
      <c r="E63" s="40"/>
      <c r="F63" s="40"/>
      <c r="G63" s="40"/>
      <c r="H63" s="40"/>
      <c r="I63" s="212"/>
      <c r="J63" s="40"/>
      <c r="K63" s="40"/>
      <c r="M63" s="188"/>
      <c r="N63" s="188"/>
      <c r="O63" s="188"/>
      <c r="P63" s="188"/>
      <c r="Q63" s="188"/>
      <c r="AF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</row>
    <row r="64" spans="1:64" x14ac:dyDescent="0.25">
      <c r="A64" s="223"/>
      <c r="B64" s="224" t="s">
        <v>24</v>
      </c>
      <c r="C64" s="225"/>
      <c r="D64" s="225"/>
      <c r="E64" s="225"/>
      <c r="F64" s="225"/>
      <c r="G64" s="225"/>
      <c r="H64" s="225"/>
      <c r="I64" s="225"/>
      <c r="J64" s="226"/>
      <c r="K64" s="226"/>
      <c r="M64" s="188"/>
      <c r="N64" s="188"/>
      <c r="O64" s="188"/>
      <c r="P64" s="188"/>
      <c r="Q64" s="188"/>
      <c r="AF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</row>
    <row r="65" spans="1:64" x14ac:dyDescent="0.25">
      <c r="A65" s="223"/>
      <c r="B65" s="205"/>
      <c r="C65" s="227"/>
      <c r="D65" s="21" t="s">
        <v>25</v>
      </c>
      <c r="E65" s="228">
        <f>F62+(G62-F62)/(G8-F8)*($C$3+1826-F8)</f>
        <v>3.8984124947358327</v>
      </c>
      <c r="F65" s="202" t="s">
        <v>26</v>
      </c>
      <c r="G65" s="202"/>
      <c r="H65" s="229"/>
      <c r="I65" s="230"/>
      <c r="J65" s="231"/>
      <c r="K65" s="231"/>
      <c r="M65" s="188"/>
      <c r="N65" s="188"/>
      <c r="O65" s="188"/>
      <c r="P65" s="188"/>
      <c r="Q65" s="188"/>
      <c r="AF65" s="188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</row>
    <row r="66" spans="1:64" x14ac:dyDescent="0.25">
      <c r="A66" s="223"/>
      <c r="B66" s="207"/>
      <c r="C66" s="189"/>
      <c r="D66" s="189"/>
      <c r="E66" s="232">
        <f>E62+(F62-E62)/(F8-E8)*($C$3+(365*4+1)-E8)</f>
        <v>3.8117697534392874</v>
      </c>
      <c r="F66" s="40" t="s">
        <v>27</v>
      </c>
      <c r="G66" s="40"/>
      <c r="H66" s="231"/>
      <c r="I66" s="233"/>
      <c r="J66" s="231"/>
      <c r="K66" s="231"/>
      <c r="M66" s="188"/>
      <c r="N66" s="188"/>
      <c r="O66" s="188"/>
      <c r="P66" s="188"/>
      <c r="Q66" s="188"/>
      <c r="AF66" s="188"/>
      <c r="AN66" s="188"/>
      <c r="AO66" s="188"/>
      <c r="AP66" s="188"/>
      <c r="AQ66" s="188"/>
      <c r="AR66" s="188"/>
      <c r="AS66" s="188"/>
      <c r="AT66" s="188"/>
      <c r="AU66" s="188"/>
      <c r="AV66" s="188"/>
      <c r="AW66" s="188"/>
      <c r="AX66" s="188"/>
      <c r="AY66" s="188"/>
      <c r="AZ66" s="188"/>
      <c r="BA66" s="188"/>
      <c r="BB66" s="188"/>
    </row>
    <row r="67" spans="1:64" x14ac:dyDescent="0.25">
      <c r="A67" s="223"/>
      <c r="B67" s="234"/>
      <c r="C67" s="211"/>
      <c r="D67" s="235"/>
      <c r="E67" s="236">
        <f>D62+(E62-D62)/(E8-D8)*($C$3+(365*3+1)-D8)</f>
        <v>3.749990992935512</v>
      </c>
      <c r="F67" s="235" t="s">
        <v>28</v>
      </c>
      <c r="G67" s="235"/>
      <c r="H67" s="211"/>
      <c r="I67" s="212"/>
      <c r="J67" s="40"/>
      <c r="K67" s="40"/>
      <c r="M67" s="188"/>
      <c r="N67" s="188"/>
      <c r="O67" s="188"/>
      <c r="P67" s="188"/>
      <c r="Q67" s="188"/>
      <c r="AN67" s="188"/>
      <c r="AO67" s="188"/>
      <c r="AP67" s="188"/>
      <c r="AQ67" s="188"/>
      <c r="AR67" s="188"/>
      <c r="AS67" s="188"/>
      <c r="AT67" s="188"/>
      <c r="AU67" s="188"/>
      <c r="AV67" s="188"/>
      <c r="AW67" s="188"/>
      <c r="AX67" s="188"/>
      <c r="AY67" s="188"/>
      <c r="AZ67" s="188"/>
      <c r="BA67" s="188"/>
      <c r="BB67" s="188"/>
    </row>
    <row r="68" spans="1:64" x14ac:dyDescent="0.25">
      <c r="A68" s="223"/>
      <c r="M68" s="188"/>
      <c r="N68" s="188"/>
      <c r="O68" s="188"/>
      <c r="P68" s="188"/>
      <c r="Q68" s="188"/>
      <c r="AN68" s="188"/>
      <c r="AO68" s="188"/>
      <c r="AP68" s="188"/>
      <c r="AQ68" s="188"/>
      <c r="AR68" s="188"/>
      <c r="AS68" s="188"/>
      <c r="AT68" s="188"/>
      <c r="AU68" s="188"/>
      <c r="AV68" s="188"/>
      <c r="AW68" s="188"/>
      <c r="AX68" s="188"/>
      <c r="AY68" s="188"/>
      <c r="AZ68" s="188"/>
      <c r="BA68" s="188"/>
      <c r="BB68" s="188"/>
    </row>
    <row r="69" spans="1:64" x14ac:dyDescent="0.25">
      <c r="A69" s="223"/>
      <c r="E69" s="188"/>
      <c r="O69" s="188"/>
      <c r="P69" s="188"/>
      <c r="Q69" s="188"/>
      <c r="AN69" s="188"/>
      <c r="AO69" s="188"/>
      <c r="AP69" s="188"/>
      <c r="AQ69" s="188"/>
      <c r="AR69" s="188"/>
      <c r="AS69" s="188"/>
      <c r="AT69" s="188"/>
      <c r="AU69" s="188"/>
      <c r="AV69" s="188"/>
      <c r="AW69" s="188"/>
      <c r="AX69" s="188"/>
      <c r="AY69" s="188"/>
      <c r="AZ69" s="188"/>
      <c r="BA69" s="188"/>
      <c r="BB69" s="188"/>
    </row>
    <row r="70" spans="1:64" x14ac:dyDescent="0.25">
      <c r="A70" s="223"/>
      <c r="M70" s="224" t="s">
        <v>29</v>
      </c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5"/>
      <c r="AQ70" s="225"/>
      <c r="AR70" s="225"/>
      <c r="AS70" s="225"/>
      <c r="AT70" s="225"/>
      <c r="AU70" s="225"/>
      <c r="AV70" s="225"/>
      <c r="AW70" s="225"/>
      <c r="AX70" s="225"/>
      <c r="AY70" s="225"/>
      <c r="AZ70" s="225"/>
      <c r="BA70" s="225"/>
      <c r="BB70" s="225"/>
      <c r="BC70" s="225"/>
      <c r="BD70" s="225"/>
      <c r="BE70" s="225"/>
      <c r="BF70" s="225"/>
      <c r="BG70" s="225"/>
      <c r="BH70" s="225"/>
      <c r="BI70" s="225"/>
      <c r="BJ70" s="225"/>
      <c r="BK70" s="225"/>
      <c r="BL70" s="237"/>
    </row>
    <row r="71" spans="1:64" x14ac:dyDescent="0.25">
      <c r="M71" s="18" t="str">
        <f>M7</f>
        <v>AIA</v>
      </c>
      <c r="N71" s="18" t="str">
        <f>N7</f>
        <v>AIA</v>
      </c>
      <c r="O71" s="18" t="str">
        <f t="shared" ref="O71:BJ72" si="15">O7</f>
        <v>AIA</v>
      </c>
      <c r="P71" s="18" t="str">
        <f t="shared" si="15"/>
        <v>AIA</v>
      </c>
      <c r="Q71" s="18" t="str">
        <f>Q7</f>
        <v>AIA</v>
      </c>
      <c r="R71" s="18" t="str">
        <f t="shared" si="15"/>
        <v>AIA</v>
      </c>
      <c r="S71" s="18" t="str">
        <f t="shared" si="15"/>
        <v>Genesis</v>
      </c>
      <c r="T71" s="18" t="str">
        <f t="shared" si="15"/>
        <v>Genesis</v>
      </c>
      <c r="U71" s="18" t="str">
        <f t="shared" si="15"/>
        <v>Genesis</v>
      </c>
      <c r="V71" s="18" t="str">
        <f t="shared" si="15"/>
        <v>Genesis</v>
      </c>
      <c r="W71" s="200" t="str">
        <f t="shared" si="15"/>
        <v>Genesis</v>
      </c>
      <c r="X71" s="17" t="str">
        <f t="shared" si="15"/>
        <v>MRP</v>
      </c>
      <c r="Y71" s="18" t="str">
        <f t="shared" si="15"/>
        <v>MRP</v>
      </c>
      <c r="Z71" s="18" t="str">
        <f>Z7</f>
        <v>MRP</v>
      </c>
      <c r="AA71" s="200" t="str">
        <f t="shared" si="15"/>
        <v>MRP</v>
      </c>
      <c r="AB71" s="17" t="str">
        <f>AB7</f>
        <v>MRP</v>
      </c>
      <c r="AC71" s="18" t="str">
        <f t="shared" si="15"/>
        <v>Vector</v>
      </c>
      <c r="AD71" s="200" t="str">
        <f t="shared" si="15"/>
        <v>WIAL</v>
      </c>
      <c r="AE71" s="200" t="str">
        <f t="shared" si="15"/>
        <v>WIAL</v>
      </c>
      <c r="AF71" s="200" t="str">
        <f t="shared" si="15"/>
        <v>WIAL</v>
      </c>
      <c r="AG71" s="18" t="str">
        <f t="shared" si="15"/>
        <v>Contact</v>
      </c>
      <c r="AH71" s="18" t="str">
        <f t="shared" si="15"/>
        <v>Contact</v>
      </c>
      <c r="AI71" s="18" t="str">
        <f t="shared" si="15"/>
        <v>Contact</v>
      </c>
      <c r="AJ71" s="18" t="str">
        <f t="shared" si="15"/>
        <v>Contact</v>
      </c>
      <c r="AK71" s="18" t="str">
        <f t="shared" si="15"/>
        <v>Contact</v>
      </c>
      <c r="AL71" s="18" t="str">
        <f t="shared" si="15"/>
        <v>Powerco</v>
      </c>
      <c r="AM71" s="18" t="str">
        <f t="shared" si="15"/>
        <v>Powerco</v>
      </c>
      <c r="AN71" s="18" t="str">
        <f t="shared" si="15"/>
        <v>Powerco</v>
      </c>
      <c r="AO71" s="200" t="str">
        <f>AO7</f>
        <v>Powerco</v>
      </c>
      <c r="AP71" s="17" t="str">
        <f t="shared" si="15"/>
        <v>Transpower</v>
      </c>
      <c r="AQ71" s="17" t="str">
        <f>AQ7</f>
        <v>Transpower</v>
      </c>
      <c r="AR71" s="17" t="str">
        <f>AR7</f>
        <v>Transpower</v>
      </c>
      <c r="AS71" s="18" t="str">
        <f t="shared" si="15"/>
        <v>Transpower</v>
      </c>
      <c r="AT71" s="18" t="str">
        <f t="shared" si="15"/>
        <v>Transpower</v>
      </c>
      <c r="AU71" s="17" t="str">
        <f>AU7</f>
        <v>Transpower</v>
      </c>
      <c r="AV71" s="18" t="str">
        <f t="shared" si="15"/>
        <v>Spark</v>
      </c>
      <c r="AW71" s="18" t="str">
        <f t="shared" si="15"/>
        <v>Spark</v>
      </c>
      <c r="AX71" s="18" t="str">
        <f>AX7</f>
        <v>Spark</v>
      </c>
      <c r="AY71" s="18" t="str">
        <f t="shared" si="15"/>
        <v>Spark</v>
      </c>
      <c r="AZ71" s="200" t="str">
        <f t="shared" si="15"/>
        <v>Spark</v>
      </c>
      <c r="BA71" s="18" t="str">
        <f t="shared" si="15"/>
        <v>Telstra</v>
      </c>
      <c r="BB71" s="18" t="str">
        <f t="shared" si="15"/>
        <v>Telstra</v>
      </c>
      <c r="BC71" s="18" t="str">
        <f t="shared" si="15"/>
        <v>Fonterra</v>
      </c>
      <c r="BD71" s="18" t="str">
        <f t="shared" si="15"/>
        <v>Fonterra</v>
      </c>
      <c r="BE71" s="18" t="str">
        <f t="shared" si="15"/>
        <v>Fonterra</v>
      </c>
      <c r="BF71" s="18" t="str">
        <f>BF7</f>
        <v>Fonterra</v>
      </c>
      <c r="BG71" s="18" t="str">
        <f t="shared" si="15"/>
        <v>Fonterra</v>
      </c>
      <c r="BH71" s="18" t="str">
        <f t="shared" si="15"/>
        <v>Fonterra</v>
      </c>
      <c r="BI71" s="18" t="str">
        <f t="shared" si="15"/>
        <v>Meridian</v>
      </c>
      <c r="BJ71" s="200" t="str">
        <f t="shared" si="15"/>
        <v>Meridian</v>
      </c>
      <c r="BK71" s="200" t="str">
        <f>BK7</f>
        <v>CIAL</v>
      </c>
      <c r="BL71" s="15" t="str">
        <f>BL7</f>
        <v>CIAL</v>
      </c>
    </row>
    <row r="72" spans="1:64" x14ac:dyDescent="0.25">
      <c r="B72" s="185"/>
      <c r="H72" s="188"/>
      <c r="I72" s="188"/>
      <c r="J72" s="188"/>
      <c r="K72" s="188"/>
      <c r="M72" s="24">
        <f>M8</f>
        <v>42315</v>
      </c>
      <c r="N72" s="24">
        <f>N8</f>
        <v>42592</v>
      </c>
      <c r="O72" s="24">
        <f t="shared" si="15"/>
        <v>42689</v>
      </c>
      <c r="P72" s="24">
        <f t="shared" si="15"/>
        <v>43025</v>
      </c>
      <c r="Q72" s="24">
        <f>Q8</f>
        <v>43812</v>
      </c>
      <c r="R72" s="24">
        <f t="shared" si="15"/>
        <v>44344</v>
      </c>
      <c r="S72" s="24">
        <f t="shared" si="15"/>
        <v>42444</v>
      </c>
      <c r="T72" s="24">
        <f t="shared" si="15"/>
        <v>42628</v>
      </c>
      <c r="U72" s="24">
        <f t="shared" si="15"/>
        <v>43770</v>
      </c>
      <c r="V72" s="24">
        <f t="shared" si="15"/>
        <v>44005</v>
      </c>
      <c r="W72" s="25">
        <f t="shared" si="15"/>
        <v>44993</v>
      </c>
      <c r="X72" s="28">
        <f t="shared" si="15"/>
        <v>41409</v>
      </c>
      <c r="Y72" s="24">
        <f t="shared" si="15"/>
        <v>42655</v>
      </c>
      <c r="Z72" s="25">
        <f>Z8</f>
        <v>43530</v>
      </c>
      <c r="AA72" s="25">
        <f t="shared" si="15"/>
        <v>43872</v>
      </c>
      <c r="AB72" s="28">
        <f>AB8</f>
        <v>44991</v>
      </c>
      <c r="AC72" s="24">
        <f t="shared" si="15"/>
        <v>41927</v>
      </c>
      <c r="AD72" s="25">
        <f t="shared" si="15"/>
        <v>41593</v>
      </c>
      <c r="AE72" s="25">
        <f t="shared" si="15"/>
        <v>43993</v>
      </c>
      <c r="AF72" s="25">
        <f t="shared" si="15"/>
        <v>44331</v>
      </c>
      <c r="AG72" s="24">
        <f t="shared" si="15"/>
        <v>41774</v>
      </c>
      <c r="AH72" s="25">
        <f t="shared" si="15"/>
        <v>42838</v>
      </c>
      <c r="AI72" s="25">
        <f t="shared" si="15"/>
        <v>43244</v>
      </c>
      <c r="AJ72" s="25">
        <f t="shared" si="15"/>
        <v>43600</v>
      </c>
      <c r="AK72" s="25">
        <f t="shared" si="15"/>
        <v>43978</v>
      </c>
      <c r="AL72" s="24">
        <f t="shared" si="15"/>
        <v>41362</v>
      </c>
      <c r="AM72" s="24">
        <f t="shared" si="15"/>
        <v>42184</v>
      </c>
      <c r="AN72" s="24">
        <f t="shared" si="15"/>
        <v>43006</v>
      </c>
      <c r="AO72" s="25">
        <f>AO8</f>
        <v>43454</v>
      </c>
      <c r="AP72" s="28">
        <f t="shared" si="15"/>
        <v>42781</v>
      </c>
      <c r="AQ72" s="28">
        <f>AQ8</f>
        <v>43434</v>
      </c>
      <c r="AR72" s="28">
        <f>AR8</f>
        <v>43714</v>
      </c>
      <c r="AS72" s="24">
        <f t="shared" si="15"/>
        <v>43781</v>
      </c>
      <c r="AT72" s="24">
        <f t="shared" si="15"/>
        <v>43992</v>
      </c>
      <c r="AU72" s="28">
        <f>AU8</f>
        <v>45000</v>
      </c>
      <c r="AV72" s="24">
        <f t="shared" si="15"/>
        <v>41355</v>
      </c>
      <c r="AW72" s="24">
        <f t="shared" si="15"/>
        <v>42170</v>
      </c>
      <c r="AX72" s="24">
        <f>AX8</f>
        <v>42170</v>
      </c>
      <c r="AY72" s="24">
        <f t="shared" si="15"/>
        <v>42451</v>
      </c>
      <c r="AZ72" s="25">
        <f t="shared" si="15"/>
        <v>43763</v>
      </c>
      <c r="BA72" s="24">
        <f t="shared" si="15"/>
        <v>41967</v>
      </c>
      <c r="BB72" s="24">
        <f t="shared" si="15"/>
        <v>42927</v>
      </c>
      <c r="BC72" s="24">
        <f t="shared" si="15"/>
        <v>41750</v>
      </c>
      <c r="BD72" s="24">
        <f t="shared" si="15"/>
        <v>42073</v>
      </c>
      <c r="BE72" s="24">
        <f t="shared" si="15"/>
        <v>42433</v>
      </c>
      <c r="BF72" s="24">
        <f>BF8</f>
        <v>43032</v>
      </c>
      <c r="BG72" s="24">
        <f t="shared" si="15"/>
        <v>43886</v>
      </c>
      <c r="BH72" s="24">
        <f t="shared" si="15"/>
        <v>44617</v>
      </c>
      <c r="BI72" s="24">
        <f t="shared" si="15"/>
        <v>42079</v>
      </c>
      <c r="BJ72" s="25">
        <f t="shared" si="15"/>
        <v>42810</v>
      </c>
      <c r="BK72" s="25">
        <f>BK8</f>
        <v>43805</v>
      </c>
      <c r="BL72" s="25">
        <f>BL8</f>
        <v>44473</v>
      </c>
    </row>
    <row r="73" spans="1:64" x14ac:dyDescent="0.25">
      <c r="B73" s="185"/>
      <c r="L73" s="187">
        <f t="shared" ref="L73:L93" si="16">A9</f>
        <v>41946</v>
      </c>
      <c r="M73" s="238">
        <f>IF(M37="","",M37-(D37+(E37-D37)/($E$8-$D$8)*($M$8-$D$8)))</f>
        <v>0.57655921538460486</v>
      </c>
      <c r="N73" s="238">
        <f t="shared" ref="N73:N95" si="17">IF(N37="","",N37-(D37+(E37-D37)/($E$8-$D$8)*($N$8-$D$8)))</f>
        <v>0.66056314211538325</v>
      </c>
      <c r="O73" s="239">
        <f t="shared" ref="O73:O95" si="18">IF(O37="","",O37-(D37+(E37-D37)/($E$8-$D$8)*($O$8-$D$8)))</f>
        <v>0.7453021959615147</v>
      </c>
      <c r="P73" s="240">
        <f t="shared" ref="P73:P95" si="19">IF(P37="","",P37-(D37+(E37-D37)/($E$8-$D$8)*($P$8-$D$8)))</f>
        <v>0.81477055384612029</v>
      </c>
      <c r="Q73" s="241">
        <f>IF(Q37="","",Q37-(F37+(G37-F37)/($G$8-$F$8)*($Q$8-$F$8)))</f>
        <v>1.0096077405604356</v>
      </c>
      <c r="R73" s="242">
        <f>IF(R37="","",R37-(H37+(I37-H37)/($I$8-$H$8)*($R$8-$H$8)))</f>
        <v>1.1608580349535589</v>
      </c>
      <c r="S73" s="238">
        <f t="shared" ref="S73:S95" si="20">IF(S37="","",S37-(D37+(E37-D37)/($E$8-$D$8)*($S$8-$D$8)))</f>
        <v>0.99070952307691629</v>
      </c>
      <c r="T73" s="239">
        <f t="shared" ref="T73:T95" si="21">IF(T37="","",T37-(D37+(E37-D37)/($E$8-$D$8)*($T$8-$D$8)))</f>
        <v>1.0671347451922952</v>
      </c>
      <c r="U73" s="242">
        <f>IF(U37="","",U37-(F37+(G37-F37)/($G$8-$F$8)*($U$8-$F$8)))</f>
        <v>1.5214290589357664</v>
      </c>
      <c r="V73" s="242">
        <f>IF(V37="","",V37-(G37+(H37-G37)/($H$8-$G$8)*($V$8-$G$8)))</f>
        <v>1.53776882920886</v>
      </c>
      <c r="W73" s="239">
        <f>IF(W37="","",W37-(H37+(I37-H37)/($I$8-$H$8)*($W$8-$H$8)))</f>
        <v>1.6412003651357008</v>
      </c>
      <c r="X73" s="243" t="str">
        <f t="shared" ref="X73:X95" si="22">IF(X37="","",X37-(C37+(D37-C37)/($D$8-$C$8)*($X$8-$C$8)))</f>
        <v/>
      </c>
      <c r="Y73" s="239">
        <f t="shared" ref="Y73:Y95" si="23">IF(Y37="","",Y37-(D37+(E37-D37)/($E$8-$D$8)*($Y$8-$D$8)))</f>
        <v>1.0203309599999786</v>
      </c>
      <c r="Z73" s="239">
        <f t="shared" ref="Z73:Z95" si="24">IF(Z37="","",Z37-(E37+(F37-E37)/($F$8-$E$8)*($Z$8-$E$8)))</f>
        <v>1.4390418066812924</v>
      </c>
      <c r="AA73" s="239">
        <f>IF(AA37="","",AA37-(F37+(G37-F37)/($G$8-$F$8)*($AA$8-$F$8)))</f>
        <v>1.5335563285957141</v>
      </c>
      <c r="AB73" s="243">
        <f>IF(AB37="","",AB37-(H37+(I37-H37)/($I$8-$H$8)*($AB$8-$H$8)))</f>
        <v>1.8708255276428991</v>
      </c>
      <c r="AC73" s="239" t="str">
        <f t="shared" ref="AC73:AC95" si="25">IF(AC37="","",AC37-(C37+(D37-C37)/($D$8-$C$8)*($AC$8-$C$8)))</f>
        <v/>
      </c>
      <c r="AD73" s="239" t="str">
        <f t="shared" ref="AD73:AD95" si="26">IF(AD37="","",AD37-(C37+(D37-C37)/($D$8-$C$8)*($AD$8-$C$8)))</f>
        <v/>
      </c>
      <c r="AE73" s="239">
        <f>IF(AE37="","",AE37-(G37+(H37-G37)/($H$8-$G$8)*($AE$8-$G$8)))</f>
        <v>1.5597328132594814</v>
      </c>
      <c r="AF73" s="239">
        <f>IF(AF37="","",AF37-(H37+(I37-H37)/($I$8-$H$8)*($AF$8-$H$8)))</f>
        <v>1.5760975999999927</v>
      </c>
      <c r="AG73" s="239" t="str">
        <f t="shared" ref="AG73:AG95" si="27">IF(AG37="","",AG37-(C37+(D37-C37)/($D$8-$C$8)*($AG$8-$C$8)))</f>
        <v/>
      </c>
      <c r="AH73" s="239">
        <f t="shared" ref="AH73:AH95" si="28">IF(AH37="","",AH37-(D37+(E37-D37)/($E$8-$D$8)*($AH$8-$D$8)))</f>
        <v>1.4268649298076723</v>
      </c>
      <c r="AI73" s="239">
        <f t="shared" ref="AI73:AI95" si="29">IF(AI37="","",AI37-(E37+(F37-E37)/($F$8-$E$8)*($AI$8-$E$8)))</f>
        <v>1.5993130701098668</v>
      </c>
      <c r="AJ73" s="239">
        <f t="shared" ref="AJ73:AJ95" si="30">IF(AJ37="","",AJ37-(F37+(G37-F37)/($G$8-$F$8)*($AJ$8-$F$8)))</f>
        <v>1.4293858705879461</v>
      </c>
      <c r="AK73" s="243">
        <f>IF(AK37="","",AK37-(G37+(H37-G37)/($H$8-$G$8)*($AK$8-$G$8)))</f>
        <v>1.5009284858227887</v>
      </c>
      <c r="AL73" s="239"/>
      <c r="AM73" s="243">
        <f t="shared" ref="AM73:AM95" si="31">IF(AM37="","",AM37-(D37+(E37-D37)/($E$8-$D$8)*($AM$8-$D$8)))</f>
        <v>0.92799173057692963</v>
      </c>
      <c r="AN73" s="239">
        <f t="shared" ref="AN73:AN95" si="32">IF(AN37="","",AN37-(D37+(E37-D37)/($E$8-$D$8)*($AN$8-$D$8)))</f>
        <v>1.4295036374999821</v>
      </c>
      <c r="AO73" s="239">
        <f t="shared" ref="AO73:AO95" si="33">IF(AO37="","",AO37-(E37+(F37-E37)/($F$8-$E$8)*($AO$8-$E$8)))</f>
        <v>1.6558979283790984</v>
      </c>
      <c r="AP73" s="243">
        <f>IF(AP37="","",AP37-(D37+(E37-D37)/($E$8-$D$8)*($AP$8-$D$8)))</f>
        <v>0.58372457826920776</v>
      </c>
      <c r="AQ73" s="243">
        <f>IF(AQ37="","",AQ37-(E37+(F37-E37)/($F$8-$E$8)*($AQ$8-$E$8)))</f>
        <v>0.77277044461533118</v>
      </c>
      <c r="AR73" s="243">
        <f>IF(AR37="","",AR37-(F37+(G37-F37)/($G$8-$F$8)*($AR$8-$F$8)))</f>
        <v>0.87792641676948868</v>
      </c>
      <c r="AS73" s="239">
        <f>IF(AS37="","",AS37-(F37+(G37-F37)/($G$8-$F$8)*($AS$8-$F$8)))</f>
        <v>0.93563780257557472</v>
      </c>
      <c r="AT73" s="243">
        <f>IF(AT37="","",AT37-(G37+(H37-G37)/($H$8-$G$8)*($AT$8-$G$8)))</f>
        <v>0.95478293693036465</v>
      </c>
      <c r="AU73" s="243">
        <f>IF(AU37="","",AU37-(H37+(I37-H37)/($I$8-$H$8)*($AU$8-$H$8)))</f>
        <v>1.1535957126107075</v>
      </c>
      <c r="AV73" s="239"/>
      <c r="AW73" s="238">
        <f t="shared" ref="AW73:AW95" si="34">IF(AW37="","",AW37-(D37+(E37-D37)/($E$8-$D$8)*($AW$8-$D$8)))</f>
        <v>0.71082515076920316</v>
      </c>
      <c r="AX73" s="238">
        <f t="shared" ref="AX73:AX95" si="35">IF(AX37="","",AX37-(D37+(E37-D37)/($E$8-$D$8)*($AX$8-$D$8)))</f>
        <v>0.66283262826919653</v>
      </c>
      <c r="AY73" s="241">
        <f t="shared" ref="AY73:AY95" si="36">IF(AY37="","",AY37-(D37+(E37-D37)/($E$8-$D$8)*($AY$8-$D$8)))</f>
        <v>0.74104855673077275</v>
      </c>
      <c r="AZ73" s="242">
        <f>IF(AZ37="","",AZ37-(F37+(G37-F37)/($G$8-$F$8)*($AZ$8-$F$8)))</f>
        <v>1.2459886286649882</v>
      </c>
      <c r="BA73" s="239"/>
      <c r="BB73" s="243">
        <f t="shared" ref="BB73:BB95" si="37">IF(BB37="","",BB37-(D37+(E37-D37)/($E$8-$D$8)*($BB$8-$D$8)))</f>
        <v>1.0195724151922883</v>
      </c>
      <c r="BC73" s="239" t="str">
        <f t="shared" ref="BC73:BC95" si="38">IF(BC37="","",BC37-(C37+(D37-C37)/($D$8-$C$8)*($BC$8-$C$8)))</f>
        <v/>
      </c>
      <c r="BD73" s="243"/>
      <c r="BE73" s="239">
        <f t="shared" ref="BE73:BE95" si="39">IF(BE37="","",BE37-(D37+(E37-D37)/($E$8-$D$8)*($BE$8-$D$8)))</f>
        <v>0.53291120769228817</v>
      </c>
      <c r="BF73" s="239">
        <f>IF(BF37="","",BF37-(D37+(E37-D37)/($E$8-$D$8)*($BF$8-$D$8)))</f>
        <v>0.75728363749995964</v>
      </c>
      <c r="BG73" s="239">
        <f t="shared" ref="BG73:BG95" si="40">IF(BG37="","",BG37-(F37+(G37-F37)/($G$8-$F$8)*($BG$8-$F$8)))</f>
        <v>1.0268808566372507</v>
      </c>
      <c r="BH73" s="239">
        <f t="shared" ref="BH73:BH95" si="41">IF(BH37="","",BH37-(H37+(I37-H37)/($I$8-$H$8)*($BH$8-$H$8)))</f>
        <v>1.1744494139785675</v>
      </c>
      <c r="BI73" s="239"/>
      <c r="BJ73" s="239">
        <f>IF(BJ37="","",BJ37-(D37+(E37-D37)/($E$8-$D$8)*($BJ$8-$D$8)))</f>
        <v>1.0323993951922756</v>
      </c>
      <c r="BK73" s="239">
        <f>IF(BK37="","",BK37-(F37+(G37-F37)/($G$8-$F$8)*($BK$8-$F$8)))</f>
        <v>1.4068712902896463</v>
      </c>
      <c r="BL73" s="241">
        <f>IF(BL37="","",BL37-(H37+(I37-H37)/($I$8-$H$8)*($BL$8-$H$8)))</f>
        <v>1.5652906069928623</v>
      </c>
    </row>
    <row r="74" spans="1:64" x14ac:dyDescent="0.25">
      <c r="B74" s="185"/>
      <c r="L74" s="187">
        <f t="shared" si="16"/>
        <v>41947</v>
      </c>
      <c r="M74" s="238">
        <f t="shared" ref="M74:M95" si="42">IF(M38="","",M38-(D38+(E38-D38)/($E$8-$D$8)*($M$8-$D$8)))</f>
        <v>0.5748323180871453</v>
      </c>
      <c r="N74" s="238">
        <f t="shared" si="17"/>
        <v>0.69367827114611869</v>
      </c>
      <c r="O74" s="239">
        <f t="shared" si="18"/>
        <v>0.85620596755128764</v>
      </c>
      <c r="P74" s="238">
        <f t="shared" si="19"/>
        <v>0.82425773530511837</v>
      </c>
      <c r="Q74" s="239">
        <f t="shared" ref="Q74:Q95" si="43">IF(Q38="","",Q38-(F38+(G38-F38)/($G$8-$F$8)*($Q$8-$F$8)))</f>
        <v>1.0081317828400418</v>
      </c>
      <c r="R74" s="242">
        <f t="shared" ref="R74:R95" si="44">IF(R38="","",R38-(H38+(I38-H38)/($I$8-$H$8)*($R$8-$H$8)))</f>
        <v>1.166854109224988</v>
      </c>
      <c r="S74" s="238">
        <f t="shared" si="20"/>
        <v>0.99760803856408664</v>
      </c>
      <c r="T74" s="239">
        <f t="shared" si="21"/>
        <v>1.0802412319769208</v>
      </c>
      <c r="U74" s="242">
        <f t="shared" ref="U74:U95" si="45">IF(U38="","",U38-(F38+(G38-F38)/($G$8-$F$8)*($U$8-$F$8)))</f>
        <v>1.5232109718262219</v>
      </c>
      <c r="V74" s="242">
        <f t="shared" ref="V74:V95" si="46">IF(V38="","",V38-(G38+(H38-G38)/($H$8-$G$8)*($V$8-$G$8)))</f>
        <v>1.5399029403164723</v>
      </c>
      <c r="W74" s="239">
        <f t="shared" ref="W74:W95" si="47">IF(W38="","",W38-(H38+(I38-H38)/($I$8-$H$8)*($W$8-$H$8)))</f>
        <v>1.6454535126499534</v>
      </c>
      <c r="X74" s="243" t="str">
        <f t="shared" si="22"/>
        <v/>
      </c>
      <c r="Y74" s="239">
        <f t="shared" si="23"/>
        <v>1.0327239925999896</v>
      </c>
      <c r="Z74" s="239">
        <f t="shared" si="24"/>
        <v>1.4430398069010977</v>
      </c>
      <c r="AA74" s="239">
        <f t="shared" ref="AA74:AA95" si="48">IF(AA38="","",AA38-(F38+(G38-F38)/($G$8-$F$8)*($AA$8-$F$8)))</f>
        <v>1.5317339592884052</v>
      </c>
      <c r="AB74" s="243">
        <f t="shared" ref="AB74:AB95" si="49">IF(AB38="","",AB38-(H38+(I38-H38)/($I$8-$H$8)*($AB$8-$H$8)))</f>
        <v>1.8740545269999949</v>
      </c>
      <c r="AC74" s="239" t="str">
        <f t="shared" si="25"/>
        <v/>
      </c>
      <c r="AD74" s="239" t="str">
        <f t="shared" si="26"/>
        <v/>
      </c>
      <c r="AE74" s="239">
        <f t="shared" ref="AE74:AE95" si="50">IF(AE38="","",AE38-(G38+(H38-G38)/($H$8-$G$8)*($AE$8-$G$8)))</f>
        <v>1.5608078031962109</v>
      </c>
      <c r="AF74" s="239">
        <f t="shared" ref="AF74:AF95" si="51">IF(AF38="","",AF38-(H38+(I38-H38)/($I$8-$H$8)*($AF$8-$H$8)))</f>
        <v>1.5811259624999963</v>
      </c>
      <c r="AG74" s="239" t="str">
        <f t="shared" si="27"/>
        <v/>
      </c>
      <c r="AH74" s="239">
        <f t="shared" si="28"/>
        <v>1.4403403968230779</v>
      </c>
      <c r="AI74" s="239">
        <f t="shared" si="29"/>
        <v>1.604327984258219</v>
      </c>
      <c r="AJ74" s="239">
        <f t="shared" si="30"/>
        <v>1.4350042444619624</v>
      </c>
      <c r="AK74" s="243">
        <f t="shared" ref="AK74:AK95" si="52">IF(AK38="","",AK38-(G38+(H38-G38)/($H$8-$G$8)*($AK$8-$G$8)))</f>
        <v>1.5029948486708626</v>
      </c>
      <c r="AL74" s="239"/>
      <c r="AM74" s="243">
        <f t="shared" si="31"/>
        <v>0.92781306173077382</v>
      </c>
      <c r="AN74" s="239">
        <f t="shared" si="32"/>
        <v>1.4377320481999885</v>
      </c>
      <c r="AO74" s="239">
        <f t="shared" si="33"/>
        <v>1.6578302765659392</v>
      </c>
      <c r="AP74" s="243">
        <f t="shared" ref="AP74:AP95" si="53">IF(AP38="","",AP38-(D38+(E38-D38)/($E$8-$D$8)*($AP$8-$D$8)))</f>
        <v>0.5965406955076995</v>
      </c>
      <c r="AQ74" s="243">
        <f t="shared" ref="AQ74:AQ92" si="54">IF(AQ38="","",AQ38-(E38+(F38-E38)/($F$8-$E$8)*($AQ$8-$E$8)))</f>
        <v>0.77680390384615539</v>
      </c>
      <c r="AR74" s="243">
        <f t="shared" ref="AR74:AR92" si="55">IF(AR38="","",AR38-(F38+(G38-F38)/($G$8-$F$8)*($AR$8-$F$8)))</f>
        <v>0.87901001464105066</v>
      </c>
      <c r="AS74" s="239">
        <f t="shared" ref="AS74:AS95" si="56">IF(AS38="","",AS38-(F38+(G38-F38)/($G$8-$F$8)*($AS$8-$F$8)))</f>
        <v>0.93535014167507446</v>
      </c>
      <c r="AT74" s="243">
        <f t="shared" ref="AT74:AT95" si="57">IF(AT38="","",AT38-(G38+(H38-G38)/($H$8-$G$8)*($AT$8-$G$8)))</f>
        <v>0.95589073822785187</v>
      </c>
      <c r="AU74" s="243">
        <f t="shared" ref="AU74:AU92" si="58">IF(AU38="","",AU38-(H38+(I38-H38)/($I$8-$H$8)*($AU$8-$H$8)))</f>
        <v>1.1567967299249657</v>
      </c>
      <c r="AV74" s="239"/>
      <c r="AW74" s="238">
        <f t="shared" si="34"/>
        <v>0.70334258807433336</v>
      </c>
      <c r="AX74" s="238">
        <f t="shared" si="35"/>
        <v>0.65126916557435699</v>
      </c>
      <c r="AY74" s="239">
        <f t="shared" si="36"/>
        <v>0.7439422878923283</v>
      </c>
      <c r="AZ74" s="242">
        <f t="shared" ref="AZ74:AZ95" si="59">IF(AZ38="","",AZ38-(F38+(G38-F38)/($G$8-$F$8)*($AZ$8-$F$8)))</f>
        <v>1.2662770712405664</v>
      </c>
      <c r="BA74" s="239"/>
      <c r="BB74" s="243">
        <f t="shared" si="37"/>
        <v>1.0228117097102589</v>
      </c>
      <c r="BC74" s="239" t="str">
        <f t="shared" si="38"/>
        <v/>
      </c>
      <c r="BD74" s="243"/>
      <c r="BE74" s="239">
        <f t="shared" si="39"/>
        <v>0.53560321497690433</v>
      </c>
      <c r="BF74" s="239">
        <f t="shared" ref="BF74:BF95" si="60">IF(BF38="","",BF38-(D38+(E38-D38)/($E$8-$D$8)*($BF$8-$D$8)))</f>
        <v>0.76378609213334325</v>
      </c>
      <c r="BG74" s="239">
        <f t="shared" si="40"/>
        <v>1.0260479104596838</v>
      </c>
      <c r="BH74" s="239">
        <f t="shared" si="41"/>
        <v>1.1768039079499926</v>
      </c>
      <c r="BI74" s="239"/>
      <c r="BJ74" s="242">
        <f t="shared" ref="BJ74:BJ95" si="61">IF(BJ38="","",BJ38-(D38+(E38-D38)/($E$8-$D$8)*($BJ$8-$D$8)))</f>
        <v>1.04452769701023</v>
      </c>
      <c r="BK74" s="239">
        <f t="shared" ref="BK74:BK95" si="62">IF(BK38="","",BK38-(F38+(G38-F38)/($G$8-$F$8)*($BK$8-$F$8)))</f>
        <v>1.4054022122543937</v>
      </c>
      <c r="BL74" s="239">
        <f t="shared" ref="BL74:BL95" si="63">IF(BL38="","",BL38-(H38+(I38-H38)/($I$8-$H$8)*($BL$8-$H$8)))</f>
        <v>1.5705195436499944</v>
      </c>
    </row>
    <row r="75" spans="1:64" x14ac:dyDescent="0.25">
      <c r="B75" s="185"/>
      <c r="L75" s="187">
        <f t="shared" si="16"/>
        <v>41948</v>
      </c>
      <c r="M75" s="238">
        <f t="shared" si="42"/>
        <v>0.59761698633332649</v>
      </c>
      <c r="N75" s="238">
        <f t="shared" si="17"/>
        <v>0.63143521399997216</v>
      </c>
      <c r="O75" s="239">
        <f t="shared" si="18"/>
        <v>0.7052243966666496</v>
      </c>
      <c r="P75" s="238">
        <f t="shared" si="19"/>
        <v>0.66329829716667454</v>
      </c>
      <c r="Q75" s="239">
        <f t="shared" si="43"/>
        <v>1.0296992432493499</v>
      </c>
      <c r="R75" s="242">
        <f t="shared" si="44"/>
        <v>1.1884359417714445</v>
      </c>
      <c r="S75" s="238">
        <f t="shared" si="20"/>
        <v>1.0234649933333575</v>
      </c>
      <c r="T75" s="239">
        <f t="shared" si="21"/>
        <v>1.1035536919999718</v>
      </c>
      <c r="U75" s="242">
        <f t="shared" si="45"/>
        <v>1.5335667246725304</v>
      </c>
      <c r="V75" s="242">
        <f t="shared" si="46"/>
        <v>1.5595056311708837</v>
      </c>
      <c r="W75" s="239">
        <f t="shared" si="47"/>
        <v>1.6610346250142696</v>
      </c>
      <c r="X75" s="243" t="str">
        <f t="shared" si="22"/>
        <v/>
      </c>
      <c r="Y75" s="239">
        <f t="shared" si="23"/>
        <v>1.0558044455000193</v>
      </c>
      <c r="Z75" s="239">
        <f t="shared" si="24"/>
        <v>1.4595606416209024</v>
      </c>
      <c r="AA75" s="239">
        <f t="shared" si="48"/>
        <v>1.5523602001448333</v>
      </c>
      <c r="AB75" s="243">
        <f t="shared" si="49"/>
        <v>1.8989329668571377</v>
      </c>
      <c r="AC75" s="239" t="str">
        <f t="shared" si="25"/>
        <v/>
      </c>
      <c r="AD75" s="239" t="str">
        <f t="shared" si="26"/>
        <v/>
      </c>
      <c r="AE75" s="239">
        <f t="shared" si="50"/>
        <v>1.5804135210759385</v>
      </c>
      <c r="AF75" s="239">
        <f t="shared" si="51"/>
        <v>1.6038205824999929</v>
      </c>
      <c r="AG75" s="239" t="str">
        <f t="shared" si="27"/>
        <v/>
      </c>
      <c r="AH75" s="239">
        <f t="shared" si="28"/>
        <v>1.4650317045000065</v>
      </c>
      <c r="AI75" s="239">
        <f t="shared" si="29"/>
        <v>1.6194541934066193</v>
      </c>
      <c r="AJ75" s="239">
        <f t="shared" si="30"/>
        <v>1.4529156007159125</v>
      </c>
      <c r="AK75" s="243">
        <f t="shared" si="52"/>
        <v>1.5143772790822849</v>
      </c>
      <c r="AL75" s="239"/>
      <c r="AM75" s="243">
        <f t="shared" si="31"/>
        <v>0.94764692749998414</v>
      </c>
      <c r="AN75" s="239">
        <f t="shared" si="32"/>
        <v>1.4589718610000135</v>
      </c>
      <c r="AO75" s="239">
        <f t="shared" si="33"/>
        <v>1.6745495622527713</v>
      </c>
      <c r="AP75" s="243">
        <f t="shared" si="53"/>
        <v>0.6225922085000124</v>
      </c>
      <c r="AQ75" s="243">
        <f t="shared" si="54"/>
        <v>0.79344733557693914</v>
      </c>
      <c r="AR75" s="243">
        <f t="shared" si="55"/>
        <v>0.89748385073678572</v>
      </c>
      <c r="AS75" s="239">
        <f t="shared" si="56"/>
        <v>0.95690514906171353</v>
      </c>
      <c r="AT75" s="243">
        <f t="shared" si="57"/>
        <v>0.97745334294304254</v>
      </c>
      <c r="AU75" s="243">
        <f t="shared" si="58"/>
        <v>1.1815330398142851</v>
      </c>
      <c r="AV75" s="239"/>
      <c r="AW75" s="238">
        <f t="shared" si="34"/>
        <v>0.73041710966668072</v>
      </c>
      <c r="AX75" s="238">
        <f t="shared" si="35"/>
        <v>0.66710456966667619</v>
      </c>
      <c r="AY75" s="239">
        <f t="shared" si="36"/>
        <v>0.76561544100001599</v>
      </c>
      <c r="AZ75" s="242">
        <f t="shared" si="59"/>
        <v>1.2858340457430706</v>
      </c>
      <c r="BA75" s="239"/>
      <c r="BB75" s="243">
        <f t="shared" si="37"/>
        <v>1.0456706523333281</v>
      </c>
      <c r="BC75" s="239" t="str">
        <f t="shared" si="38"/>
        <v/>
      </c>
      <c r="BD75" s="243"/>
      <c r="BE75" s="239">
        <f t="shared" si="39"/>
        <v>0.55637819199998617</v>
      </c>
      <c r="BF75" s="239">
        <f t="shared" si="60"/>
        <v>0.78164020483331909</v>
      </c>
      <c r="BG75" s="239">
        <f t="shared" si="40"/>
        <v>1.0496688455037657</v>
      </c>
      <c r="BH75" s="239">
        <f t="shared" si="41"/>
        <v>1.1938907614714482</v>
      </c>
      <c r="BI75" s="239"/>
      <c r="BJ75" s="242">
        <f t="shared" si="61"/>
        <v>1.0693885563333483</v>
      </c>
      <c r="BK75" s="239">
        <f t="shared" si="62"/>
        <v>1.4260072743199279</v>
      </c>
      <c r="BL75" s="239">
        <f t="shared" si="63"/>
        <v>1.5950624141571663</v>
      </c>
    </row>
    <row r="76" spans="1:64" x14ac:dyDescent="0.25">
      <c r="B76" s="185"/>
      <c r="L76" s="187">
        <f t="shared" si="16"/>
        <v>41949</v>
      </c>
      <c r="M76" s="238">
        <f t="shared" si="42"/>
        <v>0.60830418899995697</v>
      </c>
      <c r="N76" s="238">
        <f t="shared" si="17"/>
        <v>0.70303428450000727</v>
      </c>
      <c r="O76" s="239">
        <f t="shared" si="18"/>
        <v>0.79159408999998693</v>
      </c>
      <c r="P76" s="238">
        <f t="shared" si="19"/>
        <v>0.84893009150000243</v>
      </c>
      <c r="Q76" s="239">
        <f t="shared" si="43"/>
        <v>1.0333554027770986</v>
      </c>
      <c r="R76" s="242">
        <f t="shared" si="44"/>
        <v>1.1845070468678651</v>
      </c>
      <c r="S76" s="238">
        <f t="shared" si="20"/>
        <v>1.0337172024999641</v>
      </c>
      <c r="T76" s="239">
        <f t="shared" si="21"/>
        <v>1.1200716059999598</v>
      </c>
      <c r="U76" s="242">
        <f t="shared" si="45"/>
        <v>1.5391562290805973</v>
      </c>
      <c r="V76" s="242">
        <f t="shared" si="46"/>
        <v>1.5591008229873409</v>
      </c>
      <c r="W76" s="239">
        <f t="shared" si="47"/>
        <v>1.6579218260785762</v>
      </c>
      <c r="X76" s="243" t="str">
        <f t="shared" si="22"/>
        <v/>
      </c>
      <c r="Y76" s="239">
        <f t="shared" si="23"/>
        <v>1.0736335064999825</v>
      </c>
      <c r="Z76" s="239">
        <f t="shared" si="24"/>
        <v>1.4698859783791223</v>
      </c>
      <c r="AA76" s="239">
        <f t="shared" si="48"/>
        <v>1.5568842062720387</v>
      </c>
      <c r="AB76" s="243">
        <f t="shared" si="49"/>
        <v>1.8989156927143096</v>
      </c>
      <c r="AC76" s="239" t="str">
        <f t="shared" si="25"/>
        <v/>
      </c>
      <c r="AD76" s="239" t="str">
        <f t="shared" si="26"/>
        <v/>
      </c>
      <c r="AE76" s="239">
        <f t="shared" si="50"/>
        <v>1.5698316762721793</v>
      </c>
      <c r="AF76" s="239">
        <f t="shared" si="51"/>
        <v>1.5998672625000099</v>
      </c>
      <c r="AG76" s="239" t="str">
        <f t="shared" si="27"/>
        <v/>
      </c>
      <c r="AH76" s="239">
        <f t="shared" si="28"/>
        <v>1.4717721335000062</v>
      </c>
      <c r="AI76" s="239">
        <f t="shared" si="29"/>
        <v>1.6369788890934194</v>
      </c>
      <c r="AJ76" s="239">
        <f t="shared" si="30"/>
        <v>1.4560040713099487</v>
      </c>
      <c r="AK76" s="243">
        <f t="shared" si="52"/>
        <v>1.5182853347531933</v>
      </c>
      <c r="AL76" s="239"/>
      <c r="AM76" s="243">
        <f t="shared" si="31"/>
        <v>0.96086621999995092</v>
      </c>
      <c r="AN76" s="239">
        <f t="shared" si="32"/>
        <v>1.4693582129999827</v>
      </c>
      <c r="AO76" s="239">
        <f t="shared" si="33"/>
        <v>1.6920841402472493</v>
      </c>
      <c r="AP76" s="243">
        <f t="shared" si="53"/>
        <v>0.63288520549997118</v>
      </c>
      <c r="AQ76" s="243">
        <f t="shared" si="54"/>
        <v>0.80064172192308458</v>
      </c>
      <c r="AR76" s="243">
        <f t="shared" si="55"/>
        <v>0.90416416331864902</v>
      </c>
      <c r="AS76" s="239">
        <f t="shared" si="56"/>
        <v>0.95914351784638097</v>
      </c>
      <c r="AT76" s="243">
        <f t="shared" si="57"/>
        <v>0.9781252296709031</v>
      </c>
      <c r="AU76" s="243">
        <f t="shared" si="58"/>
        <v>1.1804698728536112</v>
      </c>
      <c r="AV76" s="239"/>
      <c r="AW76" s="238">
        <f t="shared" si="34"/>
        <v>0.73993337149998695</v>
      </c>
      <c r="AX76" s="238">
        <f t="shared" si="35"/>
        <v>0.69295909150000856</v>
      </c>
      <c r="AY76" s="239">
        <f t="shared" si="36"/>
        <v>0.77874039299999476</v>
      </c>
      <c r="AZ76" s="242">
        <f t="shared" si="59"/>
        <v>1.2710344330478631</v>
      </c>
      <c r="BA76" s="239"/>
      <c r="BB76" s="243">
        <f t="shared" si="37"/>
        <v>1.0561188669999946</v>
      </c>
      <c r="BC76" s="239" t="str">
        <f t="shared" si="38"/>
        <v/>
      </c>
      <c r="BD76" s="243"/>
      <c r="BE76" s="239">
        <f t="shared" si="39"/>
        <v>0.56794512600000058</v>
      </c>
      <c r="BF76" s="239">
        <f t="shared" si="60"/>
        <v>0.79024252199998068</v>
      </c>
      <c r="BG76" s="239">
        <f t="shared" si="40"/>
        <v>1.0651266033375344</v>
      </c>
      <c r="BH76" s="239">
        <f t="shared" si="41"/>
        <v>1.1932064935928803</v>
      </c>
      <c r="BI76" s="239"/>
      <c r="BJ76" s="242">
        <f t="shared" si="61"/>
        <v>1.0830130389999639</v>
      </c>
      <c r="BK76" s="239">
        <f t="shared" si="62"/>
        <v>1.4329207842443292</v>
      </c>
      <c r="BL76" s="239">
        <f t="shared" si="63"/>
        <v>1.5896737713643101</v>
      </c>
    </row>
    <row r="77" spans="1:64" x14ac:dyDescent="0.25">
      <c r="B77" s="185"/>
      <c r="L77" s="187">
        <f t="shared" si="16"/>
        <v>41950</v>
      </c>
      <c r="M77" s="238">
        <f t="shared" si="42"/>
        <v>0.59148610601538065</v>
      </c>
      <c r="N77" s="238">
        <f t="shared" si="17"/>
        <v>0.70215218058459961</v>
      </c>
      <c r="O77" s="239">
        <f t="shared" si="18"/>
        <v>0.75168926353845933</v>
      </c>
      <c r="P77" s="238">
        <f t="shared" si="19"/>
        <v>0.84570674905385346</v>
      </c>
      <c r="Q77" s="239">
        <f t="shared" si="43"/>
        <v>1.0224572350629768</v>
      </c>
      <c r="R77" s="242">
        <f t="shared" si="44"/>
        <v>1.1688499475535599</v>
      </c>
      <c r="S77" s="238">
        <f t="shared" si="20"/>
        <v>1.0081292409230991</v>
      </c>
      <c r="T77" s="239">
        <f t="shared" si="21"/>
        <v>1.1136686659077002</v>
      </c>
      <c r="U77" s="242">
        <f t="shared" si="45"/>
        <v>1.5208601852455894</v>
      </c>
      <c r="V77" s="242">
        <f t="shared" si="46"/>
        <v>1.5378183223734183</v>
      </c>
      <c r="W77" s="239">
        <f t="shared" si="47"/>
        <v>1.636224895035693</v>
      </c>
      <c r="X77" s="243" t="str">
        <f t="shared" si="22"/>
        <v/>
      </c>
      <c r="Y77" s="239">
        <f t="shared" si="23"/>
        <v>1.0627937498999964</v>
      </c>
      <c r="Z77" s="239">
        <f t="shared" si="24"/>
        <v>1.4321394808241896</v>
      </c>
      <c r="AA77" s="239">
        <f t="shared" si="48"/>
        <v>1.5367541080163734</v>
      </c>
      <c r="AB77" s="243">
        <f t="shared" si="49"/>
        <v>1.8639585921428123</v>
      </c>
      <c r="AC77" s="239" t="str">
        <f t="shared" si="25"/>
        <v/>
      </c>
      <c r="AD77" s="239" t="str">
        <f t="shared" si="26"/>
        <v/>
      </c>
      <c r="AE77" s="239">
        <f t="shared" si="50"/>
        <v>1.5577954902214914</v>
      </c>
      <c r="AF77" s="239">
        <f t="shared" si="51"/>
        <v>1.5847495199999617</v>
      </c>
      <c r="AG77" s="239" t="str">
        <f t="shared" si="27"/>
        <v/>
      </c>
      <c r="AH77" s="239">
        <f t="shared" si="28"/>
        <v>1.4730253677923004</v>
      </c>
      <c r="AI77" s="239">
        <f t="shared" si="29"/>
        <v>1.6177173586813312</v>
      </c>
      <c r="AJ77" s="239">
        <f t="shared" si="30"/>
        <v>1.451383814831734</v>
      </c>
      <c r="AK77" s="243">
        <f t="shared" si="52"/>
        <v>1.5144590150316435</v>
      </c>
      <c r="AL77" s="239"/>
      <c r="AM77" s="243">
        <f t="shared" si="31"/>
        <v>0.94467865442306476</v>
      </c>
      <c r="AN77" s="239">
        <f t="shared" si="32"/>
        <v>1.4561967218000209</v>
      </c>
      <c r="AO77" s="239">
        <f t="shared" si="33"/>
        <v>1.6759041919505617</v>
      </c>
      <c r="AP77" s="243">
        <f t="shared" si="53"/>
        <v>0.62451868853074677</v>
      </c>
      <c r="AQ77" s="243">
        <f t="shared" si="54"/>
        <v>0.78746542711539957</v>
      </c>
      <c r="AR77" s="243">
        <f t="shared" si="55"/>
        <v>0.88784688882241625</v>
      </c>
      <c r="AS77" s="239">
        <f t="shared" si="56"/>
        <v>0.93240936382869855</v>
      </c>
      <c r="AT77" s="243">
        <f t="shared" si="57"/>
        <v>0.93221190920883856</v>
      </c>
      <c r="AU77" s="243">
        <f t="shared" si="58"/>
        <v>1.1460997539106872</v>
      </c>
      <c r="AV77" s="239"/>
      <c r="AW77" s="238">
        <f t="shared" si="34"/>
        <v>0.72085330013078419</v>
      </c>
      <c r="AX77" s="238">
        <f t="shared" si="35"/>
        <v>0.7004283001307714</v>
      </c>
      <c r="AY77" s="239">
        <f t="shared" si="36"/>
        <v>0.77554683306923211</v>
      </c>
      <c r="AZ77" s="242">
        <f t="shared" si="59"/>
        <v>1.2733537456927047</v>
      </c>
      <c r="BA77" s="239"/>
      <c r="BB77" s="243">
        <f t="shared" si="37"/>
        <v>1.0336772065077002</v>
      </c>
      <c r="BC77" s="239" t="str">
        <f t="shared" si="38"/>
        <v/>
      </c>
      <c r="BD77" s="243"/>
      <c r="BE77" s="239">
        <f t="shared" si="39"/>
        <v>0.58435297790768637</v>
      </c>
      <c r="BF77" s="239">
        <f t="shared" si="60"/>
        <v>0.77567613870003038</v>
      </c>
      <c r="BG77" s="239">
        <f t="shared" si="40"/>
        <v>1.0313834696221624</v>
      </c>
      <c r="BH77" s="239">
        <f t="shared" si="41"/>
        <v>1.1795111711785609</v>
      </c>
      <c r="BI77" s="239"/>
      <c r="BJ77" s="242">
        <f t="shared" si="61"/>
        <v>1.0671589292077059</v>
      </c>
      <c r="BK77" s="239">
        <f t="shared" si="62"/>
        <v>1.4119333780100702</v>
      </c>
      <c r="BL77" s="239">
        <f t="shared" si="63"/>
        <v>1.5722547153928437</v>
      </c>
    </row>
    <row r="78" spans="1:64" x14ac:dyDescent="0.25">
      <c r="B78" s="185"/>
      <c r="L78" s="187">
        <f t="shared" si="16"/>
        <v>41953</v>
      </c>
      <c r="M78" s="238">
        <f t="shared" si="42"/>
        <v>0.57750078685382489</v>
      </c>
      <c r="N78" s="238">
        <f t="shared" si="17"/>
        <v>0.65696250144614066</v>
      </c>
      <c r="O78" s="239">
        <f t="shared" si="18"/>
        <v>0.68641829138459665</v>
      </c>
      <c r="P78" s="238">
        <f t="shared" si="19"/>
        <v>0.84796134673842793</v>
      </c>
      <c r="Q78" s="239">
        <f t="shared" si="43"/>
        <v>1.027458149874088</v>
      </c>
      <c r="R78" s="242">
        <f t="shared" si="44"/>
        <v>1.1599138598571663</v>
      </c>
      <c r="S78" s="238">
        <f t="shared" si="20"/>
        <v>1.0082239187307644</v>
      </c>
      <c r="T78" s="239">
        <f t="shared" si="21"/>
        <v>1.0976487473768999</v>
      </c>
      <c r="U78" s="242">
        <f t="shared" si="45"/>
        <v>1.5336732620088003</v>
      </c>
      <c r="V78" s="242">
        <f t="shared" si="46"/>
        <v>1.5454873745696442</v>
      </c>
      <c r="W78" s="239">
        <f t="shared" si="47"/>
        <v>1.6345684040714126</v>
      </c>
      <c r="X78" s="243" t="str">
        <f t="shared" si="22"/>
        <v/>
      </c>
      <c r="Y78" s="239">
        <f t="shared" si="23"/>
        <v>1.0510916386999689</v>
      </c>
      <c r="Z78" s="239">
        <f t="shared" si="24"/>
        <v>1.4606425435000068</v>
      </c>
      <c r="AA78" s="239">
        <f t="shared" si="48"/>
        <v>1.5452179789672731</v>
      </c>
      <c r="AB78" s="243">
        <f t="shared" si="49"/>
        <v>1.8693869517857236</v>
      </c>
      <c r="AC78" s="239" t="str">
        <f>IF(AC42="","",AC42-(C42+(D42-C42)/($D$8-$C$8)*($AC$8-$C$8)))</f>
        <v/>
      </c>
      <c r="AD78" s="239" t="str">
        <f t="shared" si="26"/>
        <v/>
      </c>
      <c r="AE78" s="239">
        <f t="shared" si="50"/>
        <v>1.5617559672531853</v>
      </c>
      <c r="AF78" s="239">
        <f t="shared" si="51"/>
        <v>1.5753088574999907</v>
      </c>
      <c r="AG78" s="239" t="str">
        <f t="shared" si="27"/>
        <v/>
      </c>
      <c r="AH78" s="239">
        <f t="shared" si="28"/>
        <v>1.4563412507230509</v>
      </c>
      <c r="AI78" s="239">
        <f t="shared" si="29"/>
        <v>1.6160477674999587</v>
      </c>
      <c r="AJ78" s="239">
        <f t="shared" si="30"/>
        <v>1.4521774376268524</v>
      </c>
      <c r="AK78" s="243">
        <f t="shared" si="52"/>
        <v>1.5107145881076347</v>
      </c>
      <c r="AL78" s="239"/>
      <c r="AM78" s="243">
        <f t="shared" si="31"/>
        <v>0.92260379923072211</v>
      </c>
      <c r="AN78" s="239">
        <f t="shared" si="32"/>
        <v>1.4544094433999994</v>
      </c>
      <c r="AO78" s="239">
        <f t="shared" si="33"/>
        <v>1.6747807675000037</v>
      </c>
      <c r="AP78" s="243">
        <f t="shared" si="53"/>
        <v>0.61355746070766193</v>
      </c>
      <c r="AQ78" s="243">
        <f t="shared" si="54"/>
        <v>0.78552009999997541</v>
      </c>
      <c r="AR78" s="243">
        <f t="shared" si="55"/>
        <v>0.88904292235515792</v>
      </c>
      <c r="AS78" s="239">
        <f t="shared" si="56"/>
        <v>0.94435233734258617</v>
      </c>
      <c r="AT78" s="243">
        <f t="shared" si="57"/>
        <v>0.97214886081015228</v>
      </c>
      <c r="AU78" s="243">
        <f t="shared" si="58"/>
        <v>1.146843877071416</v>
      </c>
      <c r="AV78" s="239"/>
      <c r="AW78" s="238">
        <f t="shared" si="34"/>
        <v>0.7012175140076824</v>
      </c>
      <c r="AX78" s="238">
        <f t="shared" si="35"/>
        <v>0.6460783840076898</v>
      </c>
      <c r="AY78" s="239">
        <f t="shared" si="36"/>
        <v>0.75247038759227491</v>
      </c>
      <c r="AZ78" s="242">
        <f>IF(AZ42="","",AZ42-(F42+(G42-F42)/($G$8-$F$8)*($AZ$8-$F$8)))</f>
        <v>1.2728105286146194</v>
      </c>
      <c r="BA78" s="239"/>
      <c r="BB78" s="243">
        <f t="shared" si="37"/>
        <v>0.99456040017691816</v>
      </c>
      <c r="BC78" s="239" t="str">
        <f t="shared" si="38"/>
        <v/>
      </c>
      <c r="BD78" s="243"/>
      <c r="BE78" s="239">
        <f t="shared" si="39"/>
        <v>0.54312566837689102</v>
      </c>
      <c r="BF78" s="239">
        <f t="shared" si="60"/>
        <v>0.78030751559998235</v>
      </c>
      <c r="BG78" s="239">
        <f t="shared" si="40"/>
        <v>1.0359289182556948</v>
      </c>
      <c r="BH78" s="239">
        <f t="shared" si="41"/>
        <v>1.1581844968571584</v>
      </c>
      <c r="BI78" s="239"/>
      <c r="BJ78" s="242">
        <f t="shared" si="61"/>
        <v>1.0605287027769021</v>
      </c>
      <c r="BK78" s="239">
        <f t="shared" si="62"/>
        <v>1.4198981889798823</v>
      </c>
      <c r="BL78" s="239">
        <f t="shared" si="63"/>
        <v>1.5624379397857364</v>
      </c>
    </row>
    <row r="79" spans="1:64" x14ac:dyDescent="0.25">
      <c r="B79" s="185"/>
      <c r="L79" s="187">
        <f t="shared" si="16"/>
        <v>41954</v>
      </c>
      <c r="M79" s="238">
        <f t="shared" si="42"/>
        <v>0.57802689231535398</v>
      </c>
      <c r="N79" s="238">
        <f t="shared" si="17"/>
        <v>0.65405336898458577</v>
      </c>
      <c r="O79" s="239">
        <f t="shared" si="18"/>
        <v>0.67576833503843048</v>
      </c>
      <c r="P79" s="238">
        <f t="shared" si="19"/>
        <v>0.81591736085385724</v>
      </c>
      <c r="Q79" s="239">
        <f t="shared" si="43"/>
        <v>1.0081106152329844</v>
      </c>
      <c r="R79" s="242">
        <f t="shared" si="44"/>
        <v>1.1453426908392546</v>
      </c>
      <c r="S79" s="238">
        <f t="shared" si="20"/>
        <v>1.0052571714230685</v>
      </c>
      <c r="T79" s="239">
        <f t="shared" si="21"/>
        <v>1.0876399596076816</v>
      </c>
      <c r="U79" s="242">
        <f t="shared" si="45"/>
        <v>1.5225507361587014</v>
      </c>
      <c r="V79" s="242">
        <f t="shared" si="46"/>
        <v>1.523777358215193</v>
      </c>
      <c r="W79" s="239">
        <f t="shared" si="47"/>
        <v>1.6039207513928222</v>
      </c>
      <c r="X79" s="243" t="str">
        <f t="shared" si="22"/>
        <v/>
      </c>
      <c r="Y79" s="239">
        <f t="shared" si="23"/>
        <v>1.0403488556999969</v>
      </c>
      <c r="Z79" s="239">
        <f t="shared" si="24"/>
        <v>1.440243822148334</v>
      </c>
      <c r="AA79" s="239">
        <f t="shared" si="48"/>
        <v>1.525879088910568</v>
      </c>
      <c r="AB79" s="243">
        <f t="shared" si="49"/>
        <v>1.8387945835714241</v>
      </c>
      <c r="AC79" s="239" t="str">
        <f t="shared" si="25"/>
        <v/>
      </c>
      <c r="AD79" s="239" t="str">
        <f t="shared" si="26"/>
        <v/>
      </c>
      <c r="AE79" s="239">
        <f t="shared" si="50"/>
        <v>1.5553296653734328</v>
      </c>
      <c r="AF79" s="239">
        <f t="shared" si="51"/>
        <v>1.5631250024999543</v>
      </c>
      <c r="AG79" s="239" t="str">
        <f t="shared" si="27"/>
        <v/>
      </c>
      <c r="AH79" s="239">
        <f t="shared" si="28"/>
        <v>1.4437106619922808</v>
      </c>
      <c r="AI79" s="239">
        <f t="shared" si="29"/>
        <v>1.6005351998626214</v>
      </c>
      <c r="AJ79" s="239">
        <f t="shared" si="30"/>
        <v>1.4297782538425898</v>
      </c>
      <c r="AK79" s="243">
        <f t="shared" si="52"/>
        <v>1.4969410561962002</v>
      </c>
      <c r="AL79" s="239"/>
      <c r="AM79" s="243">
        <f t="shared" si="31"/>
        <v>0.92362902942306091</v>
      </c>
      <c r="AN79" s="239">
        <f t="shared" si="32"/>
        <v>1.4341394973999879</v>
      </c>
      <c r="AO79" s="239">
        <f t="shared" si="33"/>
        <v>1.6550732089010833</v>
      </c>
      <c r="AP79" s="243">
        <f t="shared" si="53"/>
        <v>0.60142879163078433</v>
      </c>
      <c r="AQ79" s="243">
        <f t="shared" si="54"/>
        <v>0.76877411923074757</v>
      </c>
      <c r="AR79" s="243">
        <f t="shared" si="55"/>
        <v>0.86969505489296539</v>
      </c>
      <c r="AS79" s="239">
        <f t="shared" si="56"/>
        <v>0.92500392966622691</v>
      </c>
      <c r="AT79" s="243">
        <f t="shared" si="57"/>
        <v>0.92674569909493787</v>
      </c>
      <c r="AU79" s="243">
        <f t="shared" si="58"/>
        <v>1.1170366462678336</v>
      </c>
      <c r="AV79" s="239"/>
      <c r="AW79" s="238">
        <f t="shared" si="34"/>
        <v>0.70057835543076763</v>
      </c>
      <c r="AX79" s="238">
        <f t="shared" si="35"/>
        <v>0.6485021279307368</v>
      </c>
      <c r="AY79" s="239">
        <f t="shared" si="36"/>
        <v>0.75032902216919695</v>
      </c>
      <c r="AZ79" s="242">
        <f t="shared" si="59"/>
        <v>1.2360367850629697</v>
      </c>
      <c r="BA79" s="239"/>
      <c r="BB79" s="243">
        <f t="shared" si="37"/>
        <v>0.97642934040765805</v>
      </c>
      <c r="BC79" s="239" t="str">
        <f t="shared" si="38"/>
        <v/>
      </c>
      <c r="BD79" s="243"/>
      <c r="BE79" s="239">
        <f t="shared" si="39"/>
        <v>0.54146698310767594</v>
      </c>
      <c r="BF79" s="239">
        <f t="shared" si="60"/>
        <v>0.75932154160000298</v>
      </c>
      <c r="BG79" s="239">
        <f t="shared" si="40"/>
        <v>1.0227266386019975</v>
      </c>
      <c r="BH79" s="239">
        <f t="shared" si="41"/>
        <v>1.1409484184642924</v>
      </c>
      <c r="BI79" s="239"/>
      <c r="BJ79" s="242">
        <f t="shared" si="61"/>
        <v>1.0465998365076539</v>
      </c>
      <c r="BK79" s="239">
        <f t="shared" si="62"/>
        <v>1.403637206637304</v>
      </c>
      <c r="BL79" s="239">
        <f t="shared" si="63"/>
        <v>1.5467337978214175</v>
      </c>
    </row>
    <row r="80" spans="1:64" x14ac:dyDescent="0.25">
      <c r="B80" s="185"/>
      <c r="L80" s="187">
        <f t="shared" si="16"/>
        <v>41955</v>
      </c>
      <c r="M80" s="238">
        <f t="shared" si="42"/>
        <v>0.60531007325898489</v>
      </c>
      <c r="N80" s="238">
        <f t="shared" si="17"/>
        <v>0.68433691000767194</v>
      </c>
      <c r="O80" s="239">
        <f t="shared" si="18"/>
        <v>0.71067921456408412</v>
      </c>
      <c r="P80" s="238">
        <f t="shared" si="19"/>
        <v>0.84619171065643206</v>
      </c>
      <c r="Q80" s="239">
        <f t="shared" si="43"/>
        <v>1.0225717908249501</v>
      </c>
      <c r="R80" s="242">
        <f t="shared" si="44"/>
        <v>1.1407752043249895</v>
      </c>
      <c r="S80" s="238">
        <f t="shared" si="20"/>
        <v>1.0353784022051031</v>
      </c>
      <c r="T80" s="239">
        <f t="shared" si="21"/>
        <v>1.1150239874461643</v>
      </c>
      <c r="U80" s="242">
        <f t="shared" si="45"/>
        <v>1.5299177814672391</v>
      </c>
      <c r="V80" s="242">
        <f t="shared" si="46"/>
        <v>1.5405804869999629</v>
      </c>
      <c r="W80" s="239">
        <f t="shared" si="47"/>
        <v>1.6156100500500061</v>
      </c>
      <c r="X80" s="243" t="str">
        <f t="shared" si="22"/>
        <v/>
      </c>
      <c r="Y80" s="239">
        <f t="shared" si="23"/>
        <v>1.0721374723999917</v>
      </c>
      <c r="Z80" s="239">
        <f t="shared" si="24"/>
        <v>1.4568327577966991</v>
      </c>
      <c r="AA80" s="239">
        <f t="shared" si="48"/>
        <v>1.5435186152644533</v>
      </c>
      <c r="AB80" s="243">
        <f t="shared" si="49"/>
        <v>1.8504851790000236</v>
      </c>
      <c r="AC80" s="239" t="str">
        <f t="shared" si="25"/>
        <v/>
      </c>
      <c r="AD80" s="239" t="str">
        <f t="shared" si="26"/>
        <v/>
      </c>
      <c r="AE80" s="239">
        <f t="shared" si="50"/>
        <v>1.5594651409999836</v>
      </c>
      <c r="AF80" s="239">
        <f t="shared" si="51"/>
        <v>1.5562824000000086</v>
      </c>
      <c r="AG80" s="239" t="str">
        <f t="shared" si="27"/>
        <v/>
      </c>
      <c r="AH80" s="239">
        <f t="shared" si="28"/>
        <v>1.472865066253862</v>
      </c>
      <c r="AI80" s="239">
        <f t="shared" si="29"/>
        <v>1.6140712347253001</v>
      </c>
      <c r="AJ80" s="239">
        <f t="shared" si="30"/>
        <v>1.448980693738958</v>
      </c>
      <c r="AK80" s="243">
        <f t="shared" si="52"/>
        <v>1.4988386684999795</v>
      </c>
      <c r="AL80" s="239"/>
      <c r="AM80" s="243">
        <f t="shared" si="31"/>
        <v>0.94415786153845627</v>
      </c>
      <c r="AN80" s="239">
        <f t="shared" si="32"/>
        <v>1.454807586800019</v>
      </c>
      <c r="AO80" s="239">
        <f t="shared" si="33"/>
        <v>1.6727303003021903</v>
      </c>
      <c r="AP80" s="243">
        <f t="shared" si="53"/>
        <v>0.63494496218461149</v>
      </c>
      <c r="AQ80" s="243">
        <f t="shared" si="54"/>
        <v>0.78318487846156426</v>
      </c>
      <c r="AR80" s="243">
        <f t="shared" si="55"/>
        <v>0.88720000482368633</v>
      </c>
      <c r="AS80" s="239">
        <f t="shared" si="56"/>
        <v>0.94456957915616435</v>
      </c>
      <c r="AT80" s="243">
        <f t="shared" si="57"/>
        <v>0.96567156799995857</v>
      </c>
      <c r="AU80" s="243">
        <f t="shared" si="58"/>
        <v>1.1277636287250088</v>
      </c>
      <c r="AV80" s="239"/>
      <c r="AW80" s="238">
        <f t="shared" si="34"/>
        <v>0.74289880711792122</v>
      </c>
      <c r="AX80" s="238">
        <f t="shared" si="35"/>
        <v>0.68060026961792719</v>
      </c>
      <c r="AY80" s="239">
        <f t="shared" si="36"/>
        <v>0.77919960191537951</v>
      </c>
      <c r="AZ80" s="242">
        <f t="shared" si="59"/>
        <v>1.2525905065742893</v>
      </c>
      <c r="BA80" s="239"/>
      <c r="BB80" s="243">
        <f t="shared" si="37"/>
        <v>0.97654769971282418</v>
      </c>
      <c r="BC80" s="239" t="str">
        <f t="shared" si="38"/>
        <v/>
      </c>
      <c r="BD80" s="243"/>
      <c r="BE80" s="239">
        <f t="shared" si="39"/>
        <v>0.56668679194612492</v>
      </c>
      <c r="BF80" s="239">
        <f t="shared" si="60"/>
        <v>0.77917315786666164</v>
      </c>
      <c r="BG80" s="239">
        <f t="shared" si="40"/>
        <v>1.0443647425503726</v>
      </c>
      <c r="BH80" s="239">
        <f t="shared" si="41"/>
        <v>1.136592352649977</v>
      </c>
      <c r="BI80" s="239"/>
      <c r="BJ80" s="242">
        <f t="shared" si="61"/>
        <v>1.0774189974128476</v>
      </c>
      <c r="BK80" s="239">
        <f t="shared" si="62"/>
        <v>1.4181715559319938</v>
      </c>
      <c r="BL80" s="239">
        <f t="shared" si="63"/>
        <v>1.5462828970499762</v>
      </c>
    </row>
    <row r="81" spans="2:64" x14ac:dyDescent="0.25">
      <c r="B81" s="185"/>
      <c r="L81" s="187">
        <f t="shared" si="16"/>
        <v>41956</v>
      </c>
      <c r="M81" s="238">
        <f t="shared" si="42"/>
        <v>0.58611626502563974</v>
      </c>
      <c r="N81" s="238">
        <f t="shared" si="17"/>
        <v>0.6752453268077212</v>
      </c>
      <c r="O81" s="239">
        <f t="shared" si="18"/>
        <v>0.69669737839742529</v>
      </c>
      <c r="P81" s="238">
        <f t="shared" si="19"/>
        <v>0.82793127008971101</v>
      </c>
      <c r="Q81" s="239">
        <f t="shared" si="43"/>
        <v>0.98636418677583926</v>
      </c>
      <c r="R81" s="242">
        <f t="shared" si="44"/>
        <v>1.1213713419821421</v>
      </c>
      <c r="S81" s="238">
        <f t="shared" si="20"/>
        <v>0.99223663487180325</v>
      </c>
      <c r="T81" s="239">
        <f t="shared" si="21"/>
        <v>1.1093460998461757</v>
      </c>
      <c r="U81" s="242">
        <f t="shared" si="45"/>
        <v>1.5045137384256968</v>
      </c>
      <c r="V81" s="242">
        <f t="shared" si="46"/>
        <v>1.5043930093481164</v>
      </c>
      <c r="W81" s="239">
        <f t="shared" si="47"/>
        <v>1.6066536263214291</v>
      </c>
      <c r="X81" s="243" t="str">
        <f t="shared" si="22"/>
        <v/>
      </c>
      <c r="Y81" s="239">
        <f t="shared" si="23"/>
        <v>1.0618571140000244</v>
      </c>
      <c r="Z81" s="239">
        <f t="shared" si="24"/>
        <v>1.4416062045714173</v>
      </c>
      <c r="AA81" s="239">
        <f t="shared" si="48"/>
        <v>1.5046350415617149</v>
      </c>
      <c r="AB81" s="243">
        <f t="shared" si="49"/>
        <v>1.8394925067857217</v>
      </c>
      <c r="AC81" s="239" t="str">
        <f t="shared" si="25"/>
        <v/>
      </c>
      <c r="AD81" s="239" t="str">
        <f t="shared" si="26"/>
        <v/>
      </c>
      <c r="AE81" s="239">
        <f t="shared" si="50"/>
        <v>1.5288228007658562</v>
      </c>
      <c r="AF81" s="239">
        <f t="shared" si="51"/>
        <v>1.536922682499986</v>
      </c>
      <c r="AG81" s="239" t="str">
        <f t="shared" si="27"/>
        <v/>
      </c>
      <c r="AH81" s="239">
        <f t="shared" si="28"/>
        <v>1.454010142153852</v>
      </c>
      <c r="AI81" s="239">
        <f t="shared" si="29"/>
        <v>1.6062924567856918</v>
      </c>
      <c r="AJ81" s="239">
        <f t="shared" si="30"/>
        <v>1.4299919629292805</v>
      </c>
      <c r="AK81" s="243">
        <f t="shared" si="52"/>
        <v>1.4715276900379761</v>
      </c>
      <c r="AL81" s="239"/>
      <c r="AM81" s="243">
        <f t="shared" si="31"/>
        <v>0.92433498153847893</v>
      </c>
      <c r="AN81" s="239">
        <f t="shared" si="32"/>
        <v>1.4430506104999719</v>
      </c>
      <c r="AO81" s="239">
        <f t="shared" si="33"/>
        <v>1.6629847167857053</v>
      </c>
      <c r="AP81" s="243">
        <f t="shared" si="53"/>
        <v>0.61719112588458991</v>
      </c>
      <c r="AQ81" s="243">
        <f t="shared" si="54"/>
        <v>0.76940251999997855</v>
      </c>
      <c r="AR81" s="243">
        <f t="shared" si="55"/>
        <v>0.85908478479222161</v>
      </c>
      <c r="AS81" s="239">
        <f t="shared" si="56"/>
        <v>0.91027431346978105</v>
      </c>
      <c r="AT81" s="243">
        <f t="shared" si="57"/>
        <v>0.91343816005063427</v>
      </c>
      <c r="AU81" s="243">
        <f t="shared" si="58"/>
        <v>1.1166989496964197</v>
      </c>
      <c r="AV81" s="239"/>
      <c r="AW81" s="238">
        <f t="shared" si="34"/>
        <v>0.70906095605127639</v>
      </c>
      <c r="AX81" s="238">
        <f t="shared" si="35"/>
        <v>0.66106678855126688</v>
      </c>
      <c r="AY81" s="239">
        <f t="shared" si="36"/>
        <v>0.7656059126153556</v>
      </c>
      <c r="AZ81" s="242">
        <f t="shared" si="59"/>
        <v>1.2214550670340145</v>
      </c>
      <c r="BA81" s="239"/>
      <c r="BB81" s="243">
        <f t="shared" si="37"/>
        <v>0.96831608167949446</v>
      </c>
      <c r="BC81" s="239" t="str">
        <f t="shared" si="38"/>
        <v/>
      </c>
      <c r="BD81" s="243"/>
      <c r="BE81" s="239">
        <f t="shared" si="39"/>
        <v>0.55548281984613146</v>
      </c>
      <c r="BF81" s="239">
        <f t="shared" si="60"/>
        <v>0.76793996533332187</v>
      </c>
      <c r="BG81" s="239">
        <f t="shared" si="40"/>
        <v>0.99437077184509182</v>
      </c>
      <c r="BH81" s="239">
        <f t="shared" si="41"/>
        <v>1.124595673607141</v>
      </c>
      <c r="BI81" s="239"/>
      <c r="BJ81" s="242">
        <f t="shared" si="61"/>
        <v>1.0631993911794901</v>
      </c>
      <c r="BK81" s="239">
        <f t="shared" si="62"/>
        <v>1.384446635384152</v>
      </c>
      <c r="BL81" s="239">
        <f t="shared" si="63"/>
        <v>1.5285626170357274</v>
      </c>
    </row>
    <row r="82" spans="2:64" x14ac:dyDescent="0.25">
      <c r="B82" s="185"/>
      <c r="L82" s="187">
        <f t="shared" si="16"/>
        <v>41957</v>
      </c>
      <c r="M82" s="238">
        <f t="shared" si="42"/>
        <v>0.57023770685641351</v>
      </c>
      <c r="N82" s="238">
        <f t="shared" si="17"/>
        <v>0.7195811193769539</v>
      </c>
      <c r="O82" s="239">
        <f t="shared" si="18"/>
        <v>0.92107685697438546</v>
      </c>
      <c r="P82" s="238">
        <f t="shared" si="19"/>
        <v>0.83373683599745352</v>
      </c>
      <c r="Q82" s="239">
        <f t="shared" si="43"/>
        <v>0.98807729722291571</v>
      </c>
      <c r="R82" s="242">
        <f t="shared" si="44"/>
        <v>1.1182094503000117</v>
      </c>
      <c r="S82" s="238">
        <f t="shared" si="20"/>
        <v>1.0067784447179635</v>
      </c>
      <c r="T82" s="239">
        <f t="shared" si="21"/>
        <v>1.1033640768615429</v>
      </c>
      <c r="U82" s="242">
        <f t="shared" si="45"/>
        <v>1.503703678419408</v>
      </c>
      <c r="V82" s="242">
        <f t="shared" si="46"/>
        <v>1.5034117369177231</v>
      </c>
      <c r="W82" s="239">
        <f t="shared" si="47"/>
        <v>1.5961579846999667</v>
      </c>
      <c r="X82" s="243" t="str">
        <f t="shared" si="22"/>
        <v/>
      </c>
      <c r="Y82" s="239">
        <f t="shared" si="23"/>
        <v>1.0554460905999914</v>
      </c>
      <c r="Z82" s="239">
        <f t="shared" si="24"/>
        <v>1.4384490240769279</v>
      </c>
      <c r="AA82" s="239">
        <f t="shared" si="48"/>
        <v>1.5038455237279593</v>
      </c>
      <c r="AB82" s="243">
        <f t="shared" si="49"/>
        <v>1.82998947599999</v>
      </c>
      <c r="AC82" s="239" t="str">
        <f t="shared" si="25"/>
        <v/>
      </c>
      <c r="AD82" s="239" t="str">
        <f t="shared" si="26"/>
        <v/>
      </c>
      <c r="AE82" s="239">
        <f t="shared" si="50"/>
        <v>1.5257536970189882</v>
      </c>
      <c r="AF82" s="239">
        <f t="shared" si="51"/>
        <v>1.5336973399999954</v>
      </c>
      <c r="AG82" s="239" t="str">
        <f t="shared" si="27"/>
        <v/>
      </c>
      <c r="AH82" s="239">
        <f t="shared" si="28"/>
        <v>1.4526137609384477</v>
      </c>
      <c r="AI82" s="239">
        <f>IF(AI46="","",AI46-(E46+(F46-E46)/($F$8-$E$8)*($AI$8-$E$8)))</f>
        <v>1.5996556405769025</v>
      </c>
      <c r="AJ82" s="239">
        <f t="shared" si="30"/>
        <v>1.4303330933943452</v>
      </c>
      <c r="AK82" s="243">
        <f t="shared" si="52"/>
        <v>1.4684257371455516</v>
      </c>
      <c r="AL82" s="239"/>
      <c r="AM82" s="243">
        <f t="shared" si="31"/>
        <v>0.91476224538466022</v>
      </c>
      <c r="AN82" s="239">
        <f t="shared" si="32"/>
        <v>1.4432865616999804</v>
      </c>
      <c r="AO82" s="239">
        <f t="shared" si="33"/>
        <v>1.6568978996153829</v>
      </c>
      <c r="AP82" s="243">
        <f t="shared" si="53"/>
        <v>0.61765450554618662</v>
      </c>
      <c r="AQ82" s="243">
        <f t="shared" si="54"/>
        <v>0.76753915173077303</v>
      </c>
      <c r="AR82" s="243">
        <f t="shared" si="55"/>
        <v>0.85877673668136589</v>
      </c>
      <c r="AS82" s="239">
        <f t="shared" si="56"/>
        <v>0.90860247465366051</v>
      </c>
      <c r="AT82" s="243">
        <f t="shared" si="57"/>
        <v>0.91555097286077292</v>
      </c>
      <c r="AU82" s="243">
        <f t="shared" si="58"/>
        <v>1.1083368938999572</v>
      </c>
      <c r="AV82" s="239"/>
      <c r="AW82" s="238">
        <f t="shared" si="34"/>
        <v>0.67569913261287118</v>
      </c>
      <c r="AX82" s="238">
        <f t="shared" si="35"/>
        <v>0.63383700511285701</v>
      </c>
      <c r="AY82" s="239">
        <f t="shared" si="36"/>
        <v>0.75473992235384157</v>
      </c>
      <c r="AZ82" s="242">
        <f t="shared" si="59"/>
        <v>1.2216220594521232</v>
      </c>
      <c r="BA82" s="239"/>
      <c r="BB82" s="243">
        <f t="shared" si="37"/>
        <v>0.96071017159486116</v>
      </c>
      <c r="BC82" s="239" t="str">
        <f t="shared" si="38"/>
        <v/>
      </c>
      <c r="BD82" s="243"/>
      <c r="BE82" s="239">
        <f t="shared" si="39"/>
        <v>0.5472968873615649</v>
      </c>
      <c r="BF82" s="239">
        <f t="shared" si="60"/>
        <v>0.76776622363335223</v>
      </c>
      <c r="BG82" s="239">
        <f t="shared" si="40"/>
        <v>0.99581895416244981</v>
      </c>
      <c r="BH82" s="239">
        <f t="shared" si="41"/>
        <v>1.1167021816000071</v>
      </c>
      <c r="BI82" s="239"/>
      <c r="BJ82" s="242">
        <f t="shared" si="61"/>
        <v>1.0622338078948581</v>
      </c>
      <c r="BK82" s="239">
        <f t="shared" si="62"/>
        <v>1.384005985755663</v>
      </c>
      <c r="BL82" s="239">
        <f t="shared" si="63"/>
        <v>1.5214344426999853</v>
      </c>
    </row>
    <row r="83" spans="2:64" x14ac:dyDescent="0.25">
      <c r="B83" s="185"/>
      <c r="L83" s="187">
        <f t="shared" si="16"/>
        <v>41960</v>
      </c>
      <c r="M83" s="238">
        <f t="shared" si="42"/>
        <v>0.58598373155129657</v>
      </c>
      <c r="N83" s="238">
        <f t="shared" si="17"/>
        <v>0.69850245811540734</v>
      </c>
      <c r="O83" s="239">
        <f t="shared" si="18"/>
        <v>0.78655525179488572</v>
      </c>
      <c r="P83" s="238">
        <f t="shared" si="19"/>
        <v>0.8558775066794797</v>
      </c>
      <c r="Q83" s="239">
        <f t="shared" si="43"/>
        <v>1.0251822602077749</v>
      </c>
      <c r="R83" s="242">
        <f t="shared" si="44"/>
        <v>1.1468515228571654</v>
      </c>
      <c r="S83" s="238">
        <f t="shared" si="20"/>
        <v>1.0345859672435904</v>
      </c>
      <c r="T83" s="239">
        <f t="shared" si="21"/>
        <v>1.1260078156923261</v>
      </c>
      <c r="U83" s="242">
        <f t="shared" si="45"/>
        <v>1.5337384930604392</v>
      </c>
      <c r="V83" s="242">
        <f t="shared" si="46"/>
        <v>1.5410439562025156</v>
      </c>
      <c r="W83" s="239">
        <f t="shared" si="47"/>
        <v>1.6183158460714377</v>
      </c>
      <c r="X83" s="243" t="str">
        <f t="shared" si="22"/>
        <v/>
      </c>
      <c r="Y83" s="239">
        <f t="shared" si="23"/>
        <v>1.079703812000016</v>
      </c>
      <c r="Z83" s="239">
        <f t="shared" si="24"/>
        <v>1.4670545292143142</v>
      </c>
      <c r="AA83" s="239">
        <f t="shared" si="48"/>
        <v>1.5437340672040216</v>
      </c>
      <c r="AB83" s="243">
        <f t="shared" si="49"/>
        <v>1.8552136767857172</v>
      </c>
      <c r="AC83" s="239" t="str">
        <f t="shared" si="25"/>
        <v/>
      </c>
      <c r="AD83" s="239" t="str">
        <f t="shared" si="26"/>
        <v/>
      </c>
      <c r="AE83" s="239">
        <f t="shared" si="50"/>
        <v>1.5637573916455523</v>
      </c>
      <c r="AF83" s="239">
        <f t="shared" si="51"/>
        <v>1.562265389999995</v>
      </c>
      <c r="AG83" s="239" t="str">
        <f t="shared" si="27"/>
        <v/>
      </c>
      <c r="AH83" s="239">
        <f t="shared" si="28"/>
        <v>1.4686025578077326</v>
      </c>
      <c r="AI83" s="239">
        <f t="shared" si="29"/>
        <v>1.6309538028571553</v>
      </c>
      <c r="AJ83" s="239">
        <f t="shared" si="30"/>
        <v>1.4503983874119726</v>
      </c>
      <c r="AK83" s="243">
        <f t="shared" si="52"/>
        <v>1.4986779359493605</v>
      </c>
      <c r="AL83" s="239"/>
      <c r="AM83" s="243">
        <f t="shared" si="31"/>
        <v>0.92049271057692206</v>
      </c>
      <c r="AN83" s="239">
        <f t="shared" si="32"/>
        <v>1.4721938815000017</v>
      </c>
      <c r="AO83" s="239">
        <f t="shared" si="33"/>
        <v>1.6846519628571475</v>
      </c>
      <c r="AP83" s="243">
        <f t="shared" si="53"/>
        <v>0.64465503226924303</v>
      </c>
      <c r="AQ83" s="243">
        <f t="shared" si="54"/>
        <v>0.79428862000001121</v>
      </c>
      <c r="AR83" s="243">
        <f t="shared" si="55"/>
        <v>0.89236928686396277</v>
      </c>
      <c r="AS83" s="239">
        <f t="shared" si="56"/>
        <v>0.94632003713473933</v>
      </c>
      <c r="AT83" s="243">
        <f t="shared" si="57"/>
        <v>0.95870726126581163</v>
      </c>
      <c r="AU83" s="243">
        <f t="shared" si="58"/>
        <v>1.133634766071407</v>
      </c>
      <c r="AV83" s="239"/>
      <c r="AW83" s="238">
        <f t="shared" si="34"/>
        <v>0.695415356102564</v>
      </c>
      <c r="AX83" s="238">
        <f t="shared" si="35"/>
        <v>0.64946574360259035</v>
      </c>
      <c r="AY83" s="239">
        <f t="shared" si="36"/>
        <v>0.7724588732307871</v>
      </c>
      <c r="AZ83" s="242">
        <f t="shared" si="59"/>
        <v>1.2554378247858873</v>
      </c>
      <c r="BA83" s="239"/>
      <c r="BB83" s="243">
        <f t="shared" si="37"/>
        <v>1.0267564978590165</v>
      </c>
      <c r="BC83" s="239" t="str">
        <f t="shared" si="38"/>
        <v/>
      </c>
      <c r="BD83" s="243"/>
      <c r="BE83" s="239">
        <f t="shared" si="39"/>
        <v>0.56359071569234276</v>
      </c>
      <c r="BF83" s="239">
        <f t="shared" si="60"/>
        <v>0.79824046266670434</v>
      </c>
      <c r="BG83" s="239">
        <f t="shared" si="40"/>
        <v>1.0342986112531123</v>
      </c>
      <c r="BH83" s="239">
        <f t="shared" si="41"/>
        <v>1.1356583803571327</v>
      </c>
      <c r="BI83" s="239"/>
      <c r="BJ83" s="242">
        <f t="shared" si="61"/>
        <v>1.0888711838589971</v>
      </c>
      <c r="BK83" s="239">
        <f t="shared" si="62"/>
        <v>1.4207928694332503</v>
      </c>
      <c r="BL83" s="239">
        <f t="shared" si="63"/>
        <v>1.549805479285701</v>
      </c>
    </row>
    <row r="84" spans="2:64" x14ac:dyDescent="0.25">
      <c r="B84" s="185"/>
      <c r="L84" s="187">
        <f t="shared" si="16"/>
        <v>41961</v>
      </c>
      <c r="M84" s="238">
        <f t="shared" si="42"/>
        <v>0.58269748687694189</v>
      </c>
      <c r="N84" s="238">
        <f t="shared" si="17"/>
        <v>0.6714269853230741</v>
      </c>
      <c r="O84" s="239">
        <f t="shared" si="18"/>
        <v>0.69907301419229873</v>
      </c>
      <c r="P84" s="238">
        <f t="shared" si="19"/>
        <v>0.84365722756919181</v>
      </c>
      <c r="Q84" s="239">
        <f t="shared" si="43"/>
        <v>1.0138490246032448</v>
      </c>
      <c r="R84" s="242">
        <f t="shared" si="44"/>
        <v>1.1335172746750084</v>
      </c>
      <c r="S84" s="238">
        <f t="shared" si="20"/>
        <v>0.98716229261540489</v>
      </c>
      <c r="T84" s="239">
        <f t="shared" si="21"/>
        <v>1.1131643802384432</v>
      </c>
      <c r="U84" s="242">
        <f t="shared" si="45"/>
        <v>1.5268094137027557</v>
      </c>
      <c r="V84" s="242">
        <f t="shared" si="46"/>
        <v>1.5283691646075588</v>
      </c>
      <c r="W84" s="239">
        <f t="shared" si="47"/>
        <v>1.6132614009499866</v>
      </c>
      <c r="X84" s="243" t="str">
        <f t="shared" si="22"/>
        <v/>
      </c>
      <c r="Y84" s="239">
        <f t="shared" si="23"/>
        <v>1.0668352457999832</v>
      </c>
      <c r="Z84" s="239">
        <f t="shared" si="24"/>
        <v>1.4567780337856937</v>
      </c>
      <c r="AA84" s="239">
        <f t="shared" si="48"/>
        <v>1.5319100462468072</v>
      </c>
      <c r="AB84" s="243">
        <f t="shared" si="49"/>
        <v>1.8419258009999782</v>
      </c>
      <c r="AC84" s="239" t="str">
        <f t="shared" si="25"/>
        <v/>
      </c>
      <c r="AD84" s="239" t="str">
        <f t="shared" si="26"/>
        <v/>
      </c>
      <c r="AE84" s="239">
        <f t="shared" si="50"/>
        <v>1.5501162504366968</v>
      </c>
      <c r="AF84" s="239">
        <f t="shared" si="51"/>
        <v>1.5468749175000074</v>
      </c>
      <c r="AG84" s="239" t="str">
        <f t="shared" si="27"/>
        <v/>
      </c>
      <c r="AH84" s="239">
        <f t="shared" si="28"/>
        <v>1.4688449701615416</v>
      </c>
      <c r="AI84" s="239">
        <f t="shared" si="29"/>
        <v>1.6216969046428553</v>
      </c>
      <c r="AJ84" s="239">
        <f t="shared" si="30"/>
        <v>1.4374125086203411</v>
      </c>
      <c r="AK84" s="243">
        <f t="shared" si="52"/>
        <v>1.4994953233480559</v>
      </c>
      <c r="AL84" s="239"/>
      <c r="AM84" s="243">
        <f t="shared" si="31"/>
        <v>0.91937850211539018</v>
      </c>
      <c r="AN84" s="239">
        <f t="shared" si="32"/>
        <v>1.4620030480999828</v>
      </c>
      <c r="AO84" s="239">
        <f t="shared" si="33"/>
        <v>1.6764177771428699</v>
      </c>
      <c r="AP84" s="243">
        <f t="shared" si="53"/>
        <v>0.62657790175383665</v>
      </c>
      <c r="AQ84" s="243">
        <f t="shared" si="54"/>
        <v>0.77996107999998543</v>
      </c>
      <c r="AR84" s="243">
        <f t="shared" si="55"/>
        <v>0.88179938916874834</v>
      </c>
      <c r="AS84" s="239">
        <f t="shared" si="56"/>
        <v>0.9352302438790856</v>
      </c>
      <c r="AT84" s="243">
        <f t="shared" si="57"/>
        <v>0.94100960529743993</v>
      </c>
      <c r="AU84" s="243">
        <f t="shared" si="58"/>
        <v>1.1224170582749773</v>
      </c>
      <c r="AV84" s="239"/>
      <c r="AW84" s="238">
        <f t="shared" si="34"/>
        <v>0.69738380145382006</v>
      </c>
      <c r="AX84" s="238">
        <f t="shared" si="35"/>
        <v>0.64939245395382184</v>
      </c>
      <c r="AY84" s="239">
        <f t="shared" si="36"/>
        <v>0.76595918044612477</v>
      </c>
      <c r="AZ84" s="242">
        <f t="shared" si="59"/>
        <v>1.2444703356360076</v>
      </c>
      <c r="BA84" s="239"/>
      <c r="BB84" s="243">
        <f t="shared" si="37"/>
        <v>1.0105340029384311</v>
      </c>
      <c r="BC84" s="239" t="str">
        <f t="shared" si="38"/>
        <v/>
      </c>
      <c r="BD84" s="243"/>
      <c r="BE84" s="239">
        <f t="shared" si="39"/>
        <v>0.55609835923845319</v>
      </c>
      <c r="BF84" s="239">
        <f t="shared" si="60"/>
        <v>0.78703922789997138</v>
      </c>
      <c r="BG84" s="239">
        <f t="shared" si="40"/>
        <v>1.0203448048803159</v>
      </c>
      <c r="BH84" s="239">
        <f t="shared" si="41"/>
        <v>1.1260270228499936</v>
      </c>
      <c r="BI84" s="239"/>
      <c r="BJ84" s="242">
        <f t="shared" si="61"/>
        <v>1.0768618888384434</v>
      </c>
      <c r="BK84" s="239">
        <f t="shared" si="62"/>
        <v>1.4105187515364999</v>
      </c>
      <c r="BL84" s="239">
        <f t="shared" si="63"/>
        <v>1.5362624839500105</v>
      </c>
    </row>
    <row r="85" spans="2:64" x14ac:dyDescent="0.25">
      <c r="B85" s="185"/>
      <c r="L85" s="187">
        <f t="shared" si="16"/>
        <v>41962</v>
      </c>
      <c r="M85" s="238">
        <f>IF(M49="","",M49-(D49+(E49-D49)/($E$8-$D$8)*($M$8-$D$8)))</f>
        <v>0.58061525788462021</v>
      </c>
      <c r="N85" s="238">
        <f t="shared" si="17"/>
        <v>0.63560268461542169</v>
      </c>
      <c r="O85" s="239">
        <f t="shared" si="18"/>
        <v>0.70245830846153989</v>
      </c>
      <c r="P85" s="238">
        <f t="shared" si="19"/>
        <v>0.70881813134615612</v>
      </c>
      <c r="Q85" s="239">
        <f t="shared" si="43"/>
        <v>1.0196223345403159</v>
      </c>
      <c r="R85" s="242">
        <f t="shared" si="44"/>
        <v>1.1627230045713883</v>
      </c>
      <c r="S85" s="238">
        <f t="shared" si="20"/>
        <v>0.98593947307694663</v>
      </c>
      <c r="T85" s="239">
        <f t="shared" si="21"/>
        <v>1.1043935001923133</v>
      </c>
      <c r="U85" s="242">
        <f t="shared" si="45"/>
        <v>1.5314352584571833</v>
      </c>
      <c r="V85" s="242">
        <f t="shared" si="46"/>
        <v>1.5410940040443202</v>
      </c>
      <c r="W85" s="239">
        <f t="shared" si="47"/>
        <v>1.6234729072142793</v>
      </c>
      <c r="X85" s="243" t="str">
        <f t="shared" si="22"/>
        <v/>
      </c>
      <c r="Y85" s="239">
        <f t="shared" si="23"/>
        <v>1.0615321124999966</v>
      </c>
      <c r="Z85" s="239">
        <f t="shared" si="24"/>
        <v>1.4587792454175474</v>
      </c>
      <c r="AA85" s="239">
        <f t="shared" si="48"/>
        <v>1.5378252207304755</v>
      </c>
      <c r="AB85" s="243">
        <f t="shared" si="49"/>
        <v>1.856306825357164</v>
      </c>
      <c r="AC85" s="239" t="str">
        <f t="shared" si="25"/>
        <v/>
      </c>
      <c r="AD85" s="239" t="str">
        <f t="shared" si="26"/>
        <v/>
      </c>
      <c r="AE85" s="239">
        <f t="shared" si="50"/>
        <v>1.563248340297489</v>
      </c>
      <c r="AF85" s="239">
        <f t="shared" si="51"/>
        <v>1.5784914299999731</v>
      </c>
      <c r="AG85" s="239" t="str">
        <f t="shared" si="27"/>
        <v/>
      </c>
      <c r="AH85" s="239">
        <f t="shared" si="28"/>
        <v>1.4631199198077205</v>
      </c>
      <c r="AI85" s="239">
        <f t="shared" si="29"/>
        <v>1.6233047606318713</v>
      </c>
      <c r="AJ85" s="239">
        <f t="shared" si="30"/>
        <v>1.4467209512215491</v>
      </c>
      <c r="AK85" s="243">
        <f t="shared" si="52"/>
        <v>1.5036373856139447</v>
      </c>
      <c r="AL85" s="239"/>
      <c r="AM85" s="243">
        <f t="shared" si="31"/>
        <v>0.91844440557695695</v>
      </c>
      <c r="AN85" s="239">
        <f t="shared" si="32"/>
        <v>1.460784547500027</v>
      </c>
      <c r="AO85" s="239">
        <f t="shared" si="33"/>
        <v>1.6754990000549221</v>
      </c>
      <c r="AP85" s="243">
        <f t="shared" si="53"/>
        <v>0.62007349076924623</v>
      </c>
      <c r="AQ85" s="243">
        <f t="shared" si="54"/>
        <v>0.78322623653844348</v>
      </c>
      <c r="AR85" s="243">
        <f t="shared" si="55"/>
        <v>0.88322922784632762</v>
      </c>
      <c r="AS85" s="239">
        <f t="shared" si="56"/>
        <v>0.94092565255036265</v>
      </c>
      <c r="AT85" s="243">
        <f t="shared" si="57"/>
        <v>0.9499960366519149</v>
      </c>
      <c r="AU85" s="243">
        <f t="shared" si="58"/>
        <v>1.1355196337142885</v>
      </c>
      <c r="AV85" s="239"/>
      <c r="AW85" s="238">
        <f t="shared" si="34"/>
        <v>0.63089634826927199</v>
      </c>
      <c r="AX85" s="238">
        <f t="shared" si="35"/>
        <v>0.63089634826927199</v>
      </c>
      <c r="AY85" s="239">
        <f t="shared" si="36"/>
        <v>0.76075477423076521</v>
      </c>
      <c r="AZ85" s="242">
        <f t="shared" si="59"/>
        <v>1.24908641994333</v>
      </c>
      <c r="BA85" s="239"/>
      <c r="BB85" s="243">
        <f t="shared" si="37"/>
        <v>1.0122790226922973</v>
      </c>
      <c r="BC85" s="239" t="str">
        <f t="shared" si="38"/>
        <v/>
      </c>
      <c r="BD85" s="243"/>
      <c r="BE85" s="239">
        <f t="shared" si="39"/>
        <v>0.55574179769231069</v>
      </c>
      <c r="BF85" s="239">
        <f t="shared" si="60"/>
        <v>0.77805760250000411</v>
      </c>
      <c r="BG85" s="239">
        <f t="shared" si="40"/>
        <v>1.030406555258164</v>
      </c>
      <c r="BH85" s="239">
        <f t="shared" si="41"/>
        <v>1.1415236780714011</v>
      </c>
      <c r="BI85" s="239"/>
      <c r="BJ85" s="242">
        <f t="shared" si="61"/>
        <v>1.0697289626923068</v>
      </c>
      <c r="BK85" s="239">
        <f t="shared" si="62"/>
        <v>1.414211776026435</v>
      </c>
      <c r="BL85" s="239">
        <f t="shared" si="63"/>
        <v>1.5639492818571314</v>
      </c>
    </row>
    <row r="86" spans="2:64" x14ac:dyDescent="0.25">
      <c r="B86" s="185"/>
      <c r="L86" s="187">
        <f t="shared" si="16"/>
        <v>41963</v>
      </c>
      <c r="M86" s="238">
        <f>IF(M50="","",M50-(D50+(E50-D50)/($E$8-$D$8)*($M$8-$D$8)))</f>
        <v>0.55674097263077593</v>
      </c>
      <c r="N86" s="238">
        <f t="shared" si="17"/>
        <v>0.70102975446921967</v>
      </c>
      <c r="O86" s="239">
        <f t="shared" si="18"/>
        <v>0.8955151450769554</v>
      </c>
      <c r="P86" s="238">
        <f t="shared" si="19"/>
        <v>0.82452142470771062</v>
      </c>
      <c r="Q86" s="239">
        <f t="shared" si="43"/>
        <v>0.99645444926952642</v>
      </c>
      <c r="R86" s="242">
        <f t="shared" si="44"/>
        <v>1.1282539925892738</v>
      </c>
      <c r="S86" s="238">
        <f t="shared" si="20"/>
        <v>0.96381678034613172</v>
      </c>
      <c r="T86" s="239">
        <f t="shared" si="21"/>
        <v>1.084948368715386</v>
      </c>
      <c r="U86" s="242">
        <f t="shared" si="45"/>
        <v>1.5104100601511408</v>
      </c>
      <c r="V86" s="242">
        <f t="shared" si="46"/>
        <v>1.5154447218734219</v>
      </c>
      <c r="W86" s="239">
        <f t="shared" si="47"/>
        <v>1.6022985883928458</v>
      </c>
      <c r="X86" s="243" t="str">
        <f t="shared" si="22"/>
        <v/>
      </c>
      <c r="Y86" s="239">
        <f t="shared" si="23"/>
        <v>1.0379377768999971</v>
      </c>
      <c r="Z86" s="239">
        <f t="shared" si="24"/>
        <v>1.434251264802187</v>
      </c>
      <c r="AA86" s="239">
        <f t="shared" si="48"/>
        <v>1.5155082280100842</v>
      </c>
      <c r="AB86" s="243">
        <f t="shared" si="49"/>
        <v>1.8340585135714456</v>
      </c>
      <c r="AC86" s="239" t="str">
        <f t="shared" si="25"/>
        <v/>
      </c>
      <c r="AD86" s="239" t="str">
        <f t="shared" si="26"/>
        <v/>
      </c>
      <c r="AE86" s="239">
        <f t="shared" si="50"/>
        <v>1.542078973721495</v>
      </c>
      <c r="AF86" s="239">
        <f t="shared" si="51"/>
        <v>1.5437622199999668</v>
      </c>
      <c r="AG86" s="239" t="str">
        <f t="shared" si="27"/>
        <v/>
      </c>
      <c r="AH86" s="239">
        <f t="shared" si="28"/>
        <v>1.4421965059846285</v>
      </c>
      <c r="AI86" s="239">
        <f t="shared" si="29"/>
        <v>1.5987747060165125</v>
      </c>
      <c r="AJ86" s="239">
        <f t="shared" si="30"/>
        <v>1.4250198308704016</v>
      </c>
      <c r="AK86" s="243">
        <f t="shared" si="52"/>
        <v>1.4777996760316423</v>
      </c>
      <c r="AL86" s="239"/>
      <c r="AM86" s="243">
        <f t="shared" si="31"/>
        <v>0.89789520634613851</v>
      </c>
      <c r="AN86" s="239">
        <f t="shared" si="32"/>
        <v>1.4395072658000254</v>
      </c>
      <c r="AO86" s="239">
        <f t="shared" si="33"/>
        <v>1.6540433356318442</v>
      </c>
      <c r="AP86" s="243">
        <f t="shared" si="53"/>
        <v>0.60134172676157194</v>
      </c>
      <c r="AQ86" s="243">
        <f t="shared" si="54"/>
        <v>0.76282414269228838</v>
      </c>
      <c r="AR86" s="243">
        <f t="shared" si="55"/>
        <v>0.86032121215991886</v>
      </c>
      <c r="AS86" s="239">
        <f t="shared" si="56"/>
        <v>0.91784135908691589</v>
      </c>
      <c r="AT86" s="243">
        <f t="shared" si="57"/>
        <v>0.9268212047088662</v>
      </c>
      <c r="AU86" s="243">
        <f t="shared" si="58"/>
        <v>1.1124403465178494</v>
      </c>
      <c r="AV86" s="239"/>
      <c r="AW86" s="238">
        <f t="shared" si="34"/>
        <v>0.66960591636150912</v>
      </c>
      <c r="AX86" s="238">
        <f t="shared" si="35"/>
        <v>0.61345050386151723</v>
      </c>
      <c r="AY86" s="239">
        <f t="shared" si="36"/>
        <v>0.73964897533843521</v>
      </c>
      <c r="AZ86" s="242">
        <f t="shared" si="59"/>
        <v>1.2291130419647196</v>
      </c>
      <c r="BA86" s="239"/>
      <c r="BB86" s="243">
        <f t="shared" si="37"/>
        <v>0.95229753231539993</v>
      </c>
      <c r="BC86" s="239" t="str">
        <f t="shared" si="38"/>
        <v/>
      </c>
      <c r="BD86" s="243"/>
      <c r="BE86" s="239">
        <f t="shared" si="39"/>
        <v>0.53059910821537493</v>
      </c>
      <c r="BF86" s="239">
        <f t="shared" si="60"/>
        <v>0.75777123970000249</v>
      </c>
      <c r="BG86" s="239">
        <f t="shared" si="40"/>
        <v>1.0070460443828932</v>
      </c>
      <c r="BH86" s="239">
        <f t="shared" si="41"/>
        <v>1.1132474319642789</v>
      </c>
      <c r="BI86" s="239"/>
      <c r="BJ86" s="242">
        <f t="shared" si="61"/>
        <v>1.0468308185153767</v>
      </c>
      <c r="BK86" s="239">
        <f t="shared" si="62"/>
        <v>1.3920729310831024</v>
      </c>
      <c r="BL86" s="239">
        <f t="shared" si="63"/>
        <v>1.5319078848214094</v>
      </c>
    </row>
    <row r="87" spans="2:64" x14ac:dyDescent="0.25">
      <c r="B87" s="185"/>
      <c r="L87" s="187">
        <f t="shared" si="16"/>
        <v>41964</v>
      </c>
      <c r="M87" s="238">
        <f t="shared" si="42"/>
        <v>0.56984691562308543</v>
      </c>
      <c r="N87" s="238">
        <f t="shared" si="17"/>
        <v>0.60603776217691063</v>
      </c>
      <c r="O87" s="239">
        <f t="shared" si="18"/>
        <v>0.69005445080766981</v>
      </c>
      <c r="P87" s="238">
        <f t="shared" si="19"/>
        <v>0.62680286243075356</v>
      </c>
      <c r="Q87" s="239">
        <f t="shared" si="43"/>
        <v>1.0046499175000201</v>
      </c>
      <c r="R87" s="242">
        <f t="shared" si="44"/>
        <v>1.1293031895714503</v>
      </c>
      <c r="S87" s="238">
        <f t="shared" si="20"/>
        <v>0.96431814488458967</v>
      </c>
      <c r="T87" s="239">
        <f t="shared" si="21"/>
        <v>1.0968253872615268</v>
      </c>
      <c r="U87" s="242">
        <f t="shared" si="45"/>
        <v>1.51621556250001</v>
      </c>
      <c r="V87" s="242">
        <f t="shared" si="46"/>
        <v>1.5231591309683723</v>
      </c>
      <c r="W87" s="239">
        <f t="shared" si="47"/>
        <v>1.6082312672142942</v>
      </c>
      <c r="X87" s="243" t="str">
        <f t="shared" si="22"/>
        <v/>
      </c>
      <c r="Y87" s="239">
        <f t="shared" si="23"/>
        <v>1.0474868441999758</v>
      </c>
      <c r="Z87" s="239">
        <f t="shared" si="24"/>
        <v>1.4413162631154117</v>
      </c>
      <c r="AA87" s="239">
        <f t="shared" si="48"/>
        <v>1.5241537975000075</v>
      </c>
      <c r="AB87" s="243">
        <f t="shared" si="49"/>
        <v>1.841008400357115</v>
      </c>
      <c r="AC87" s="239" t="str">
        <f t="shared" si="25"/>
        <v/>
      </c>
      <c r="AD87" s="239" t="str">
        <f t="shared" si="26"/>
        <v/>
      </c>
      <c r="AE87" s="239">
        <f t="shared" si="50"/>
        <v>1.5459318399304038</v>
      </c>
      <c r="AF87" s="239">
        <f t="shared" si="51"/>
        <v>1.5447444375000341</v>
      </c>
      <c r="AG87" s="239" t="str">
        <f t="shared" si="27"/>
        <v/>
      </c>
      <c r="AH87" s="239">
        <f t="shared" si="28"/>
        <v>1.4457263148384563</v>
      </c>
      <c r="AI87" s="239">
        <f t="shared" si="29"/>
        <v>1.6055808021153748</v>
      </c>
      <c r="AJ87" s="239">
        <f t="shared" si="30"/>
        <v>1.4283849243597295</v>
      </c>
      <c r="AK87" s="243">
        <f t="shared" si="52"/>
        <v>1.4850456661329288</v>
      </c>
      <c r="AL87" s="239"/>
      <c r="AM87" s="243">
        <f t="shared" si="31"/>
        <v>0.91133903288465046</v>
      </c>
      <c r="AN87" s="239">
        <f t="shared" si="32"/>
        <v>1.4453862668999742</v>
      </c>
      <c r="AO87" s="239">
        <f t="shared" si="33"/>
        <v>1.6587091319230716</v>
      </c>
      <c r="AP87" s="243">
        <f t="shared" si="53"/>
        <v>0.61162739824615198</v>
      </c>
      <c r="AQ87" s="243">
        <f t="shared" si="54"/>
        <v>0.76947181634616113</v>
      </c>
      <c r="AR87" s="243">
        <f t="shared" si="55"/>
        <v>0.86776417500000624</v>
      </c>
      <c r="AS87" s="239">
        <f t="shared" si="56"/>
        <v>0.92477577499997787</v>
      </c>
      <c r="AT87" s="243">
        <f t="shared" si="57"/>
        <v>0.93481839567724734</v>
      </c>
      <c r="AU87" s="243">
        <f t="shared" si="58"/>
        <v>1.1194366387142782</v>
      </c>
      <c r="AV87" s="239"/>
      <c r="AW87" s="238">
        <f t="shared" si="34"/>
        <v>0.68524366354620048</v>
      </c>
      <c r="AX87" s="238">
        <f t="shared" si="35"/>
        <v>0.66584309604615077</v>
      </c>
      <c r="AY87" s="239">
        <f t="shared" si="36"/>
        <v>0.75541929205383074</v>
      </c>
      <c r="AZ87" s="242">
        <f t="shared" si="59"/>
        <v>1.2369249200000025</v>
      </c>
      <c r="BA87" s="239"/>
      <c r="BB87" s="243">
        <f t="shared" si="37"/>
        <v>1.0142703970615297</v>
      </c>
      <c r="BC87" s="239" t="str">
        <f t="shared" si="38"/>
        <v/>
      </c>
      <c r="BD87" s="243"/>
      <c r="BE87" s="239">
        <f t="shared" si="39"/>
        <v>0.5455364632615316</v>
      </c>
      <c r="BF87" s="239">
        <f t="shared" si="60"/>
        <v>0.76543697959995827</v>
      </c>
      <c r="BG87" s="239">
        <f t="shared" si="40"/>
        <v>1.0147875249999845</v>
      </c>
      <c r="BH87" s="239">
        <f t="shared" si="41"/>
        <v>1.2170459905714388</v>
      </c>
      <c r="BI87" s="239"/>
      <c r="BJ87" s="242">
        <f t="shared" si="61"/>
        <v>1.0557860461615252</v>
      </c>
      <c r="BK87" s="239">
        <f t="shared" si="62"/>
        <v>1.3991785374999988</v>
      </c>
      <c r="BL87" s="239">
        <f t="shared" si="63"/>
        <v>1.5355664843571502</v>
      </c>
    </row>
    <row r="88" spans="2:64" x14ac:dyDescent="0.25">
      <c r="B88" s="185"/>
      <c r="L88" s="187">
        <f t="shared" si="16"/>
        <v>41967</v>
      </c>
      <c r="M88" s="238">
        <f t="shared" si="42"/>
        <v>0.55040147907689008</v>
      </c>
      <c r="N88" s="238">
        <f t="shared" si="17"/>
        <v>0.64025439242307813</v>
      </c>
      <c r="O88" s="239">
        <f t="shared" si="18"/>
        <v>0.6812688251922987</v>
      </c>
      <c r="P88" s="238">
        <f t="shared" si="19"/>
        <v>0.81640569426926435</v>
      </c>
      <c r="Q88" s="239">
        <f t="shared" si="43"/>
        <v>0.98519670785262115</v>
      </c>
      <c r="R88" s="242">
        <f t="shared" si="44"/>
        <v>1.1273312053750022</v>
      </c>
      <c r="S88" s="238">
        <f t="shared" si="20"/>
        <v>0.9491475646153722</v>
      </c>
      <c r="T88" s="239">
        <f t="shared" si="21"/>
        <v>1.0762175055384597</v>
      </c>
      <c r="U88" s="242">
        <f t="shared" si="45"/>
        <v>1.5022106233753361</v>
      </c>
      <c r="V88" s="242">
        <f t="shared" si="46"/>
        <v>1.5059015005063179</v>
      </c>
      <c r="W88" s="239">
        <f t="shared" si="47"/>
        <v>1.6049883927500259</v>
      </c>
      <c r="X88" s="243" t="str">
        <f t="shared" si="22"/>
        <v/>
      </c>
      <c r="Y88" s="239">
        <f t="shared" si="23"/>
        <v>1.0250869835000174</v>
      </c>
      <c r="Z88" s="239">
        <f t="shared" si="24"/>
        <v>1.4055563206868249</v>
      </c>
      <c r="AA88" s="239">
        <f t="shared" si="48"/>
        <v>1.5073075588916867</v>
      </c>
      <c r="AB88" s="243">
        <f t="shared" si="49"/>
        <v>1.8377545250000464</v>
      </c>
      <c r="AC88" s="239" t="str">
        <f t="shared" si="25"/>
        <v/>
      </c>
      <c r="AD88" s="239" t="str">
        <f t="shared" si="26"/>
        <v/>
      </c>
      <c r="AE88" s="239">
        <f t="shared" si="50"/>
        <v>1.5344652091138942</v>
      </c>
      <c r="AF88" s="239">
        <f t="shared" si="51"/>
        <v>1.5386098275000037</v>
      </c>
      <c r="AG88" s="239" t="str">
        <f t="shared" si="27"/>
        <v/>
      </c>
      <c r="AH88" s="239">
        <f t="shared" si="28"/>
        <v>1.4342562424615624</v>
      </c>
      <c r="AI88" s="239">
        <f t="shared" si="29"/>
        <v>1.5932909189011069</v>
      </c>
      <c r="AJ88" s="239">
        <f t="shared" si="30"/>
        <v>1.4105083735118846</v>
      </c>
      <c r="AK88" s="243">
        <f t="shared" si="52"/>
        <v>1.4679792673733982</v>
      </c>
      <c r="AL88" s="239"/>
      <c r="AM88" s="243">
        <f t="shared" si="31"/>
        <v>0.89781684461536893</v>
      </c>
      <c r="AN88" s="239">
        <f t="shared" si="32"/>
        <v>1.4324161295000399</v>
      </c>
      <c r="AO88" s="239">
        <f t="shared" si="33"/>
        <v>1.6439789112087917</v>
      </c>
      <c r="AP88" s="243">
        <f t="shared" si="53"/>
        <v>0.59451147565383078</v>
      </c>
      <c r="AQ88" s="243">
        <f t="shared" si="54"/>
        <v>0.75590757384617646</v>
      </c>
      <c r="AR88" s="243">
        <f t="shared" si="55"/>
        <v>0.85111788740556804</v>
      </c>
      <c r="AS88" s="239">
        <f t="shared" si="56"/>
        <v>0.8983967654407965</v>
      </c>
      <c r="AT88" s="243">
        <f t="shared" si="57"/>
        <v>0.89566041066454094</v>
      </c>
      <c r="AU88" s="243">
        <f t="shared" si="58"/>
        <v>1.1172549348750378</v>
      </c>
      <c r="AV88" s="239"/>
      <c r="AW88" s="238">
        <f t="shared" si="34"/>
        <v>0.67056332965381893</v>
      </c>
      <c r="AX88" s="238">
        <f t="shared" si="35"/>
        <v>0.63788908965384428</v>
      </c>
      <c r="AY88" s="239">
        <f t="shared" si="36"/>
        <v>0.72805275334614006</v>
      </c>
      <c r="AZ88" s="242">
        <f t="shared" si="59"/>
        <v>1.2209219038790668</v>
      </c>
      <c r="BA88" s="239" t="str">
        <f t="shared" ref="BA88:BA95" si="64">IF(BA52="","",BA52-(C52+(D52-C52)/($D$8-$C$8)*($BA$8-$C$8)))</f>
        <v/>
      </c>
      <c r="BB88" s="243">
        <f t="shared" si="37"/>
        <v>1.0087510270384796</v>
      </c>
      <c r="BC88" s="239" t="str">
        <f t="shared" si="38"/>
        <v/>
      </c>
      <c r="BD88" s="243"/>
      <c r="BE88" s="239">
        <f t="shared" si="39"/>
        <v>0.52005378553846171</v>
      </c>
      <c r="BF88" s="239">
        <f t="shared" si="60"/>
        <v>0.75067276800001492</v>
      </c>
      <c r="BG88" s="239">
        <f t="shared" si="40"/>
        <v>0.99783564538413261</v>
      </c>
      <c r="BH88" s="239">
        <f t="shared" si="41"/>
        <v>1.2152422957500191</v>
      </c>
      <c r="BI88" s="239"/>
      <c r="BJ88" s="242">
        <f t="shared" si="61"/>
        <v>1.0501927375384699</v>
      </c>
      <c r="BK88" s="239">
        <f t="shared" si="62"/>
        <v>1.3838765808564091</v>
      </c>
      <c r="BL88" s="239">
        <f t="shared" si="63"/>
        <v>1.5290248802500086</v>
      </c>
    </row>
    <row r="89" spans="2:64" x14ac:dyDescent="0.25">
      <c r="B89" s="185"/>
      <c r="L89" s="187">
        <f t="shared" si="16"/>
        <v>41968</v>
      </c>
      <c r="M89" s="238">
        <f t="shared" si="42"/>
        <v>0.55534129347691419</v>
      </c>
      <c r="N89" s="238">
        <f t="shared" si="17"/>
        <v>0.66347081162310184</v>
      </c>
      <c r="O89" s="239">
        <f t="shared" si="18"/>
        <v>0.85079971969228829</v>
      </c>
      <c r="P89" s="238">
        <f t="shared" si="19"/>
        <v>0.81567210266924439</v>
      </c>
      <c r="Q89" s="239">
        <f t="shared" si="43"/>
        <v>0.96683253757559351</v>
      </c>
      <c r="R89" s="242">
        <f t="shared" si="44"/>
        <v>1.1055410067000171</v>
      </c>
      <c r="S89" s="238">
        <f t="shared" si="20"/>
        <v>0.95154594861536967</v>
      </c>
      <c r="T89" s="239">
        <f t="shared" si="21"/>
        <v>1.0631376586384542</v>
      </c>
      <c r="U89" s="242">
        <f t="shared" si="45"/>
        <v>1.4909637317947393</v>
      </c>
      <c r="V89" s="242">
        <f t="shared" si="46"/>
        <v>1.4829728800063502</v>
      </c>
      <c r="W89" s="239">
        <f t="shared" si="47"/>
        <v>1.5878987407999894</v>
      </c>
      <c r="X89" s="243" t="str">
        <f t="shared" si="22"/>
        <v/>
      </c>
      <c r="Y89" s="239">
        <f t="shared" si="23"/>
        <v>1.0080856238999729</v>
      </c>
      <c r="Z89" s="239">
        <f t="shared" si="24"/>
        <v>1.4122713877747417</v>
      </c>
      <c r="AA89" s="239">
        <f t="shared" si="48"/>
        <v>1.4834770601196619</v>
      </c>
      <c r="AB89" s="243">
        <f t="shared" si="49"/>
        <v>1.8123376439999914</v>
      </c>
      <c r="AC89" s="239" t="str">
        <f t="shared" si="25"/>
        <v/>
      </c>
      <c r="AD89" s="239" t="str">
        <f t="shared" si="26"/>
        <v/>
      </c>
      <c r="AE89" s="239">
        <f t="shared" si="50"/>
        <v>1.529823712613962</v>
      </c>
      <c r="AF89" s="239">
        <f t="shared" si="51"/>
        <v>1.5176317575000153</v>
      </c>
      <c r="AG89" s="239" t="str">
        <f t="shared" si="27"/>
        <v/>
      </c>
      <c r="AH89" s="239">
        <f t="shared" si="28"/>
        <v>1.427236312061531</v>
      </c>
      <c r="AI89" s="239">
        <f t="shared" si="29"/>
        <v>1.5752078170604413</v>
      </c>
      <c r="AJ89" s="239">
        <f t="shared" si="30"/>
        <v>1.396818264559859</v>
      </c>
      <c r="AK89" s="243">
        <f t="shared" si="52"/>
        <v>1.4662036333734445</v>
      </c>
      <c r="AL89" s="239"/>
      <c r="AM89" s="243">
        <f t="shared" si="31"/>
        <v>0.90108120461539043</v>
      </c>
      <c r="AN89" s="239">
        <f t="shared" si="32"/>
        <v>1.4184066722999997</v>
      </c>
      <c r="AO89" s="239">
        <f t="shared" si="33"/>
        <v>1.6292537914835035</v>
      </c>
      <c r="AP89" s="243">
        <f t="shared" si="53"/>
        <v>0.57802535095383956</v>
      </c>
      <c r="AQ89" s="243">
        <f t="shared" si="54"/>
        <v>0.74328956653845468</v>
      </c>
      <c r="AR89" s="243">
        <f t="shared" si="55"/>
        <v>0.83407652408692989</v>
      </c>
      <c r="AS89" s="239">
        <f t="shared" si="56"/>
        <v>0.88935402759447246</v>
      </c>
      <c r="AT89" s="243">
        <f t="shared" si="57"/>
        <v>0.89629987866459349</v>
      </c>
      <c r="AU89" s="243">
        <f t="shared" si="58"/>
        <v>1.0921752395999951</v>
      </c>
      <c r="AV89" s="239"/>
      <c r="AW89" s="238">
        <f t="shared" si="34"/>
        <v>0.68138920605385644</v>
      </c>
      <c r="AX89" s="238">
        <f t="shared" si="35"/>
        <v>0.66300913605382172</v>
      </c>
      <c r="AY89" s="239">
        <f t="shared" si="36"/>
        <v>0.72975606664614467</v>
      </c>
      <c r="AZ89" s="242">
        <f t="shared" si="59"/>
        <v>1.1872293208312499</v>
      </c>
      <c r="BA89" s="239" t="str">
        <f t="shared" si="64"/>
        <v/>
      </c>
      <c r="BB89" s="243">
        <f t="shared" si="37"/>
        <v>0.97502826023847211</v>
      </c>
      <c r="BC89" s="239" t="str">
        <f t="shared" si="38"/>
        <v/>
      </c>
      <c r="BD89" s="243"/>
      <c r="BE89" s="239">
        <f t="shared" si="39"/>
        <v>0.52404858313846869</v>
      </c>
      <c r="BF89" s="239">
        <f t="shared" si="60"/>
        <v>0.73901799069999052</v>
      </c>
      <c r="BG89" s="239">
        <f t="shared" si="40"/>
        <v>0.97210692454661674</v>
      </c>
      <c r="BH89" s="239">
        <f t="shared" si="41"/>
        <v>1.1915311299000058</v>
      </c>
      <c r="BI89" s="239"/>
      <c r="BJ89" s="242">
        <f t="shared" si="61"/>
        <v>1.0297475599384636</v>
      </c>
      <c r="BK89" s="239">
        <f t="shared" si="62"/>
        <v>1.3623168366121088</v>
      </c>
      <c r="BL89" s="239">
        <f t="shared" si="63"/>
        <v>1.5066152528000232</v>
      </c>
    </row>
    <row r="90" spans="2:64" x14ac:dyDescent="0.25">
      <c r="B90" s="185"/>
      <c r="L90" s="187">
        <f t="shared" si="16"/>
        <v>41969</v>
      </c>
      <c r="M90" s="238">
        <f t="shared" si="42"/>
        <v>0.58294649236924068</v>
      </c>
      <c r="N90" s="238">
        <f t="shared" si="17"/>
        <v>0.70211896053076783</v>
      </c>
      <c r="O90" s="239">
        <f t="shared" si="18"/>
        <v>0.88781067492310317</v>
      </c>
      <c r="P90" s="238">
        <f t="shared" si="19"/>
        <v>0.85395072529233085</v>
      </c>
      <c r="Q90" s="239">
        <f t="shared" si="43"/>
        <v>1.009738907103233</v>
      </c>
      <c r="R90" s="242">
        <f t="shared" si="44"/>
        <v>1.1575592581250169</v>
      </c>
      <c r="S90" s="238">
        <f t="shared" si="20"/>
        <v>0.97935160465387971</v>
      </c>
      <c r="T90" s="239">
        <f t="shared" si="21"/>
        <v>1.0904488562846471</v>
      </c>
      <c r="U90" s="242">
        <f t="shared" si="45"/>
        <v>1.5212474137027185</v>
      </c>
      <c r="V90" s="242">
        <f t="shared" si="46"/>
        <v>1.533379630784796</v>
      </c>
      <c r="W90" s="239">
        <f t="shared" si="47"/>
        <v>1.6319944937500361</v>
      </c>
      <c r="X90" s="243" t="str">
        <f t="shared" si="22"/>
        <v/>
      </c>
      <c r="Y90" s="239">
        <f t="shared" si="23"/>
        <v>1.0411872856000013</v>
      </c>
      <c r="Z90" s="239">
        <f t="shared" si="24"/>
        <v>1.450965573076918</v>
      </c>
      <c r="AA90" s="239">
        <f t="shared" si="48"/>
        <v>1.5320018887468239</v>
      </c>
      <c r="AB90" s="243">
        <f t="shared" si="49"/>
        <v>1.8677706550000277</v>
      </c>
      <c r="AC90" s="239" t="str">
        <f t="shared" si="25"/>
        <v/>
      </c>
      <c r="AD90" s="239" t="str">
        <f t="shared" si="26"/>
        <v/>
      </c>
      <c r="AE90" s="239">
        <f t="shared" si="50"/>
        <v>1.555525714126555</v>
      </c>
      <c r="AF90" s="239">
        <f t="shared" si="51"/>
        <v>1.5697345300000221</v>
      </c>
      <c r="AG90" s="239" t="str">
        <f t="shared" si="27"/>
        <v/>
      </c>
      <c r="AH90" s="239">
        <f t="shared" si="28"/>
        <v>1.4454758290153995</v>
      </c>
      <c r="AI90" s="239">
        <f t="shared" si="29"/>
        <v>1.6160829330769562</v>
      </c>
      <c r="AJ90" s="239">
        <f t="shared" si="30"/>
        <v>1.4371633622024009</v>
      </c>
      <c r="AK90" s="243">
        <f t="shared" si="52"/>
        <v>1.493884098303762</v>
      </c>
      <c r="AL90" s="239"/>
      <c r="AM90" s="243">
        <f t="shared" si="31"/>
        <v>0.92236228865389291</v>
      </c>
      <c r="AN90" s="239">
        <f t="shared" si="32"/>
        <v>1.4213775292000514</v>
      </c>
      <c r="AO90" s="239">
        <f t="shared" si="33"/>
        <v>1.6736023471153509</v>
      </c>
      <c r="AP90" s="243">
        <f t="shared" si="53"/>
        <v>0.61119435073847317</v>
      </c>
      <c r="AQ90" s="243">
        <f t="shared" si="54"/>
        <v>0.779271751730783</v>
      </c>
      <c r="AR90" s="243">
        <f t="shared" si="55"/>
        <v>0.87417125916876293</v>
      </c>
      <c r="AS90" s="239">
        <f t="shared" si="56"/>
        <v>0.93201694387907486</v>
      </c>
      <c r="AT90" s="243">
        <f t="shared" si="57"/>
        <v>0.91281404690505097</v>
      </c>
      <c r="AU90" s="243">
        <f t="shared" si="58"/>
        <v>1.1423716581250263</v>
      </c>
      <c r="AV90" s="239"/>
      <c r="AW90" s="238">
        <f t="shared" si="34"/>
        <v>0.70434657113847354</v>
      </c>
      <c r="AX90" s="238">
        <f t="shared" si="35"/>
        <v>0.66554306113848849</v>
      </c>
      <c r="AY90" s="239">
        <f t="shared" si="36"/>
        <v>0.75261383966157247</v>
      </c>
      <c r="AZ90" s="242">
        <f t="shared" si="59"/>
        <v>1.2287392806360096</v>
      </c>
      <c r="BA90" s="239" t="str">
        <f t="shared" si="64"/>
        <v/>
      </c>
      <c r="BB90" s="243">
        <f t="shared" si="37"/>
        <v>1.0108569901846467</v>
      </c>
      <c r="BC90" s="239" t="str">
        <f t="shared" si="38"/>
        <v/>
      </c>
      <c r="BD90" s="243"/>
      <c r="BE90" s="239">
        <f t="shared" si="39"/>
        <v>0.53521937428463229</v>
      </c>
      <c r="BF90" s="239">
        <f t="shared" si="60"/>
        <v>0.77542422280002121</v>
      </c>
      <c r="BG90" s="239">
        <f t="shared" si="40"/>
        <v>1.0135392198803288</v>
      </c>
      <c r="BH90" s="239">
        <f t="shared" si="41"/>
        <v>1.2382678587500249</v>
      </c>
      <c r="BI90" s="239"/>
      <c r="BJ90" s="242">
        <f t="shared" si="61"/>
        <v>1.0687850714846476</v>
      </c>
      <c r="BK90" s="239">
        <f t="shared" si="62"/>
        <v>1.4082620740364908</v>
      </c>
      <c r="BL90" s="239">
        <f t="shared" si="63"/>
        <v>1.5601554712499892</v>
      </c>
    </row>
    <row r="91" spans="2:64" x14ac:dyDescent="0.25">
      <c r="B91" s="185"/>
      <c r="L91" s="187">
        <f t="shared" si="16"/>
        <v>41970</v>
      </c>
      <c r="M91" s="238">
        <f t="shared" si="42"/>
        <v>0.57579235301282417</v>
      </c>
      <c r="N91" s="238">
        <f t="shared" si="17"/>
        <v>0.66776807865382803</v>
      </c>
      <c r="O91" s="239">
        <f t="shared" si="18"/>
        <v>0.69185050544874738</v>
      </c>
      <c r="P91" s="238">
        <f t="shared" si="19"/>
        <v>0.86494878929487529</v>
      </c>
      <c r="Q91" s="239">
        <f t="shared" si="43"/>
        <v>1.0171105494143675</v>
      </c>
      <c r="R91" s="242">
        <f t="shared" si="44"/>
        <v>1.1605173724286204</v>
      </c>
      <c r="S91" s="238">
        <f t="shared" si="20"/>
        <v>0.97574798743589408</v>
      </c>
      <c r="T91" s="239">
        <f t="shared" si="21"/>
        <v>1.1007205469230619</v>
      </c>
      <c r="U91" s="242">
        <f t="shared" si="45"/>
        <v>1.5286865079660057</v>
      </c>
      <c r="V91" s="242">
        <f t="shared" si="46"/>
        <v>1.5385185052531836</v>
      </c>
      <c r="W91" s="239">
        <f t="shared" si="47"/>
        <v>1.6337953957856906</v>
      </c>
      <c r="X91" s="243" t="str">
        <f t="shared" si="22"/>
        <v/>
      </c>
      <c r="Y91" s="239">
        <f t="shared" si="23"/>
        <v>1.0499496549999803</v>
      </c>
      <c r="Z91" s="239">
        <f t="shared" si="24"/>
        <v>1.4610519921758538</v>
      </c>
      <c r="AA91" s="239">
        <f t="shared" si="48"/>
        <v>1.5371263596977633</v>
      </c>
      <c r="AB91" s="243">
        <f t="shared" si="49"/>
        <v>1.8664556296428496</v>
      </c>
      <c r="AC91" s="239" t="str">
        <f t="shared" si="25"/>
        <v/>
      </c>
      <c r="AD91" s="239" t="str">
        <f t="shared" si="26"/>
        <v/>
      </c>
      <c r="AE91" s="239">
        <f t="shared" si="50"/>
        <v>1.6181374795569465</v>
      </c>
      <c r="AF91" s="239">
        <f t="shared" si="51"/>
        <v>1.5695504500000235</v>
      </c>
      <c r="AG91" s="239" t="str">
        <f t="shared" si="27"/>
        <v/>
      </c>
      <c r="AH91" s="239">
        <f t="shared" si="28"/>
        <v>1.4650320280769171</v>
      </c>
      <c r="AI91" s="239">
        <f t="shared" si="29"/>
        <v>1.6282083713186792</v>
      </c>
      <c r="AJ91" s="239">
        <f t="shared" si="30"/>
        <v>1.4313297798183906</v>
      </c>
      <c r="AK91" s="243">
        <f t="shared" si="52"/>
        <v>1.484586997436717</v>
      </c>
      <c r="AL91" s="239"/>
      <c r="AM91" s="243">
        <f t="shared" si="31"/>
        <v>0.91564973076924883</v>
      </c>
      <c r="AN91" s="239">
        <f t="shared" si="32"/>
        <v>1.4247893374999752</v>
      </c>
      <c r="AO91" s="239">
        <f t="shared" si="33"/>
        <v>1.6795661130494692</v>
      </c>
      <c r="AP91" s="243">
        <f t="shared" si="53"/>
        <v>0.61532387519229514</v>
      </c>
      <c r="AQ91" s="243">
        <f t="shared" si="54"/>
        <v>0.78633630538461885</v>
      </c>
      <c r="AR91" s="243">
        <f t="shared" si="55"/>
        <v>0.8797578127015</v>
      </c>
      <c r="AS91" s="239">
        <f t="shared" si="56"/>
        <v>0.93538002739295845</v>
      </c>
      <c r="AT91" s="243">
        <f t="shared" si="57"/>
        <v>0.91592658658229986</v>
      </c>
      <c r="AU91" s="243">
        <f t="shared" si="58"/>
        <v>1.1391108447857055</v>
      </c>
      <c r="AV91" s="239"/>
      <c r="AW91" s="238">
        <f t="shared" si="34"/>
        <v>0.68205308602562864</v>
      </c>
      <c r="AX91" s="238">
        <f t="shared" si="35"/>
        <v>0.653464246025663</v>
      </c>
      <c r="AY91" s="239">
        <f t="shared" si="36"/>
        <v>0.7532520173076791</v>
      </c>
      <c r="AZ91" s="242">
        <f t="shared" si="59"/>
        <v>1.2372439910579351</v>
      </c>
      <c r="BA91" s="239" t="str">
        <f t="shared" si="64"/>
        <v/>
      </c>
      <c r="BB91" s="243">
        <f t="shared" si="37"/>
        <v>1.0209247785897708</v>
      </c>
      <c r="BC91" s="239" t="str">
        <f t="shared" si="38"/>
        <v/>
      </c>
      <c r="BD91" s="243"/>
      <c r="BE91" s="239">
        <f t="shared" si="39"/>
        <v>0.5385737069230534</v>
      </c>
      <c r="BF91" s="239">
        <f t="shared" si="60"/>
        <v>0.78758779916667709</v>
      </c>
      <c r="BG91" s="239">
        <f t="shared" si="40"/>
        <v>1.0196973810138901</v>
      </c>
      <c r="BH91" s="239">
        <f t="shared" si="41"/>
        <v>1.2416159809285952</v>
      </c>
      <c r="BI91" s="239"/>
      <c r="BJ91" s="242">
        <f t="shared" si="61"/>
        <v>1.0775518910897373</v>
      </c>
      <c r="BK91" s="239">
        <f t="shared" si="62"/>
        <v>1.4135688450063055</v>
      </c>
      <c r="BL91" s="239">
        <f t="shared" si="63"/>
        <v>1.5622335186428646</v>
      </c>
    </row>
    <row r="92" spans="2:64" x14ac:dyDescent="0.25">
      <c r="B92" s="185"/>
      <c r="L92" s="187">
        <f t="shared" si="16"/>
        <v>41971</v>
      </c>
      <c r="M92" s="238">
        <f t="shared" si="42"/>
        <v>0.56634147974616633</v>
      </c>
      <c r="N92" s="238">
        <f t="shared" si="17"/>
        <v>0.67024017735383712</v>
      </c>
      <c r="O92" s="239">
        <f t="shared" si="18"/>
        <v>0.70278855661537287</v>
      </c>
      <c r="P92" s="238">
        <f t="shared" si="19"/>
        <v>0.8722720208615673</v>
      </c>
      <c r="Q92" s="239">
        <f t="shared" si="43"/>
        <v>1.0170804400503877</v>
      </c>
      <c r="R92" s="242">
        <f t="shared" si="44"/>
        <v>1.1654772122856953</v>
      </c>
      <c r="S92" s="238">
        <f t="shared" si="20"/>
        <v>0.92916855226924433</v>
      </c>
      <c r="T92" s="239">
        <f t="shared" si="21"/>
        <v>1.0965094985230821</v>
      </c>
      <c r="U92" s="242">
        <f t="shared" si="45"/>
        <v>1.527259443696487</v>
      </c>
      <c r="V92" s="242">
        <f t="shared" si="46"/>
        <v>1.5389439133670821</v>
      </c>
      <c r="W92" s="239">
        <f t="shared" si="47"/>
        <v>1.6284260548571368</v>
      </c>
      <c r="X92" s="243" t="str">
        <f t="shared" si="22"/>
        <v/>
      </c>
      <c r="Y92" s="239">
        <f t="shared" si="23"/>
        <v>1.0594081944000022</v>
      </c>
      <c r="Z92" s="239">
        <f t="shared" si="24"/>
        <v>1.4618755536758199</v>
      </c>
      <c r="AA92" s="239">
        <f t="shared" si="48"/>
        <v>1.5416156459131076</v>
      </c>
      <c r="AB92" s="243">
        <f t="shared" si="49"/>
        <v>1.8672201514285756</v>
      </c>
      <c r="AC92" s="239" t="str">
        <f t="shared" si="25"/>
        <v/>
      </c>
      <c r="AD92" s="239" t="str">
        <f t="shared" si="26"/>
        <v/>
      </c>
      <c r="AE92" s="239">
        <f t="shared" si="50"/>
        <v>1.6295725581075824</v>
      </c>
      <c r="AF92" s="239">
        <f t="shared" si="51"/>
        <v>1.5878124000000104</v>
      </c>
      <c r="AG92" s="239" t="str">
        <f t="shared" si="27"/>
        <v/>
      </c>
      <c r="AH92" s="239">
        <f t="shared" si="28"/>
        <v>1.3806267761769493</v>
      </c>
      <c r="AI92" s="239">
        <f t="shared" si="29"/>
        <v>1.5443779888186691</v>
      </c>
      <c r="AJ92" s="239">
        <f t="shared" si="30"/>
        <v>1.4543093016817754</v>
      </c>
      <c r="AK92" s="243">
        <f t="shared" si="52"/>
        <v>1.4956801421582089</v>
      </c>
      <c r="AL92" s="239"/>
      <c r="AM92" s="243">
        <f t="shared" si="31"/>
        <v>0.90951227076924912</v>
      </c>
      <c r="AN92" s="239">
        <f t="shared" si="32"/>
        <v>1.4318410083000055</v>
      </c>
      <c r="AO92" s="239">
        <f t="shared" si="33"/>
        <v>1.6827722280494539</v>
      </c>
      <c r="AP92" s="243">
        <f t="shared" si="53"/>
        <v>0.65201736849228498</v>
      </c>
      <c r="AQ92" s="243">
        <f t="shared" si="54"/>
        <v>0.78942001538460271</v>
      </c>
      <c r="AR92" s="243">
        <f t="shared" si="55"/>
        <v>0.88205511855793794</v>
      </c>
      <c r="AS92" s="239">
        <f t="shared" si="56"/>
        <v>0.93716561506295859</v>
      </c>
      <c r="AT92" s="243">
        <f t="shared" si="57"/>
        <v>0.94682112704429011</v>
      </c>
      <c r="AU92" s="243">
        <f t="shared" si="58"/>
        <v>1.1245970768571674</v>
      </c>
      <c r="AV92" s="239"/>
      <c r="AW92" s="238">
        <f t="shared" si="34"/>
        <v>0.66246019559228042</v>
      </c>
      <c r="AX92" s="238">
        <f t="shared" si="35"/>
        <v>0.63795763559230778</v>
      </c>
      <c r="AY92" s="239">
        <f t="shared" si="36"/>
        <v>0.74870079860766081</v>
      </c>
      <c r="AZ92" s="242">
        <f t="shared" si="59"/>
        <v>1.2378410980541616</v>
      </c>
      <c r="BA92" s="239" t="str">
        <f t="shared" si="64"/>
        <v/>
      </c>
      <c r="BB92" s="243">
        <f t="shared" si="37"/>
        <v>1.0228216696230703</v>
      </c>
      <c r="BC92" s="239" t="str">
        <f t="shared" si="38"/>
        <v/>
      </c>
      <c r="BD92" s="243"/>
      <c r="BE92" s="239">
        <f t="shared" si="39"/>
        <v>0.53378766802309174</v>
      </c>
      <c r="BF92" s="239">
        <f t="shared" si="60"/>
        <v>0.79398592720000627</v>
      </c>
      <c r="BG92" s="239">
        <f t="shared" si="40"/>
        <v>1.0233084271977386</v>
      </c>
      <c r="BH92" s="239">
        <f t="shared" si="41"/>
        <v>1.2475927077857123</v>
      </c>
      <c r="BI92" s="239"/>
      <c r="BJ92" s="242">
        <f t="shared" si="61"/>
        <v>1.0870683633230689</v>
      </c>
      <c r="BK92" s="239">
        <f t="shared" si="62"/>
        <v>1.4206283344080548</v>
      </c>
      <c r="BL92" s="239">
        <f t="shared" si="63"/>
        <v>1.5671468034285749</v>
      </c>
    </row>
    <row r="93" spans="2:64" x14ac:dyDescent="0.25">
      <c r="B93" s="185"/>
      <c r="L93" s="187">
        <f t="shared" si="16"/>
        <v>0</v>
      </c>
      <c r="M93" s="238" t="str">
        <f t="shared" si="42"/>
        <v/>
      </c>
      <c r="N93" s="238" t="str">
        <f t="shared" si="17"/>
        <v/>
      </c>
      <c r="O93" s="239" t="str">
        <f t="shared" si="18"/>
        <v/>
      </c>
      <c r="P93" s="238" t="str">
        <f t="shared" si="19"/>
        <v/>
      </c>
      <c r="Q93" s="239" t="str">
        <f t="shared" si="43"/>
        <v/>
      </c>
      <c r="R93" s="242" t="str">
        <f t="shared" si="44"/>
        <v/>
      </c>
      <c r="S93" s="238" t="str">
        <f t="shared" si="20"/>
        <v/>
      </c>
      <c r="T93" s="239" t="str">
        <f t="shared" si="21"/>
        <v/>
      </c>
      <c r="U93" s="242" t="str">
        <f t="shared" si="45"/>
        <v/>
      </c>
      <c r="V93" s="242" t="str">
        <f t="shared" si="46"/>
        <v/>
      </c>
      <c r="W93" s="239" t="str">
        <f t="shared" si="47"/>
        <v/>
      </c>
      <c r="X93" s="243" t="str">
        <f t="shared" si="22"/>
        <v/>
      </c>
      <c r="Y93" s="239" t="str">
        <f t="shared" si="23"/>
        <v/>
      </c>
      <c r="Z93" s="239" t="str">
        <f t="shared" si="24"/>
        <v/>
      </c>
      <c r="AA93" s="239" t="str">
        <f t="shared" si="48"/>
        <v/>
      </c>
      <c r="AB93" s="243" t="str">
        <f t="shared" si="49"/>
        <v/>
      </c>
      <c r="AC93" s="239" t="str">
        <f t="shared" si="25"/>
        <v/>
      </c>
      <c r="AD93" s="239" t="str">
        <f t="shared" si="26"/>
        <v/>
      </c>
      <c r="AE93" s="239" t="str">
        <f t="shared" si="50"/>
        <v/>
      </c>
      <c r="AF93" s="239" t="str">
        <f t="shared" si="51"/>
        <v/>
      </c>
      <c r="AG93" s="239" t="str">
        <f t="shared" si="27"/>
        <v/>
      </c>
      <c r="AH93" s="239" t="str">
        <f t="shared" si="28"/>
        <v/>
      </c>
      <c r="AI93" s="239" t="str">
        <f t="shared" si="29"/>
        <v/>
      </c>
      <c r="AJ93" s="239" t="str">
        <f t="shared" si="30"/>
        <v/>
      </c>
      <c r="AK93" s="243" t="str">
        <f t="shared" si="52"/>
        <v/>
      </c>
      <c r="AL93" s="239"/>
      <c r="AM93" s="243" t="str">
        <f t="shared" si="31"/>
        <v/>
      </c>
      <c r="AN93" s="239" t="str">
        <f t="shared" si="32"/>
        <v/>
      </c>
      <c r="AO93" s="239" t="str">
        <f t="shared" si="33"/>
        <v/>
      </c>
      <c r="AP93" s="243" t="str">
        <f t="shared" si="53"/>
        <v/>
      </c>
      <c r="AQ93" s="243"/>
      <c r="AR93" s="243"/>
      <c r="AS93" s="239" t="str">
        <f t="shared" si="56"/>
        <v/>
      </c>
      <c r="AT93" s="243" t="str">
        <f t="shared" si="57"/>
        <v/>
      </c>
      <c r="AU93" s="243"/>
      <c r="AV93" s="239"/>
      <c r="AW93" s="238" t="str">
        <f t="shared" si="34"/>
        <v/>
      </c>
      <c r="AX93" s="238" t="str">
        <f t="shared" si="35"/>
        <v/>
      </c>
      <c r="AY93" s="239" t="str">
        <f t="shared" si="36"/>
        <v/>
      </c>
      <c r="AZ93" s="242" t="str">
        <f t="shared" si="59"/>
        <v/>
      </c>
      <c r="BA93" s="239" t="str">
        <f t="shared" si="64"/>
        <v/>
      </c>
      <c r="BB93" s="243" t="str">
        <f t="shared" si="37"/>
        <v/>
      </c>
      <c r="BC93" s="239" t="str">
        <f t="shared" si="38"/>
        <v/>
      </c>
      <c r="BD93" s="243" t="str">
        <f t="shared" ref="BD93:BD95" si="65">IF(BD57="","",BD57-(C57+(D57-C57)/($D$8-$C$8)*($BD$8-$C$8)))</f>
        <v/>
      </c>
      <c r="BE93" s="239" t="str">
        <f t="shared" si="39"/>
        <v/>
      </c>
      <c r="BF93" s="239" t="str">
        <f t="shared" si="60"/>
        <v/>
      </c>
      <c r="BG93" s="239" t="str">
        <f t="shared" si="40"/>
        <v/>
      </c>
      <c r="BH93" s="239" t="str">
        <f t="shared" si="41"/>
        <v/>
      </c>
      <c r="BI93" s="239"/>
      <c r="BJ93" s="242" t="str">
        <f t="shared" si="61"/>
        <v/>
      </c>
      <c r="BK93" s="239" t="str">
        <f t="shared" si="62"/>
        <v/>
      </c>
      <c r="BL93" s="239" t="str">
        <f>IF(BL57="","",BL57-(H57+(I57-H57)/($I$8-$H$8)*($BL$8-$H$8)))</f>
        <v/>
      </c>
    </row>
    <row r="94" spans="2:64" x14ac:dyDescent="0.25">
      <c r="B94" s="185"/>
      <c r="L94" s="187"/>
      <c r="M94" s="238" t="str">
        <f t="shared" si="42"/>
        <v/>
      </c>
      <c r="N94" s="238" t="str">
        <f t="shared" si="17"/>
        <v/>
      </c>
      <c r="O94" s="239" t="str">
        <f t="shared" si="18"/>
        <v/>
      </c>
      <c r="P94" s="238" t="str">
        <f t="shared" si="19"/>
        <v/>
      </c>
      <c r="Q94" s="239" t="str">
        <f t="shared" si="43"/>
        <v/>
      </c>
      <c r="R94" s="242" t="str">
        <f t="shared" si="44"/>
        <v/>
      </c>
      <c r="S94" s="238" t="str">
        <f t="shared" si="20"/>
        <v/>
      </c>
      <c r="T94" s="239" t="str">
        <f t="shared" si="21"/>
        <v/>
      </c>
      <c r="U94" s="242" t="str">
        <f t="shared" si="45"/>
        <v/>
      </c>
      <c r="V94" s="242" t="str">
        <f t="shared" si="46"/>
        <v/>
      </c>
      <c r="W94" s="239" t="str">
        <f t="shared" si="47"/>
        <v/>
      </c>
      <c r="X94" s="243" t="str">
        <f t="shared" si="22"/>
        <v/>
      </c>
      <c r="Y94" s="239" t="str">
        <f t="shared" si="23"/>
        <v/>
      </c>
      <c r="Z94" s="239" t="str">
        <f t="shared" si="24"/>
        <v/>
      </c>
      <c r="AA94" s="239" t="str">
        <f t="shared" si="48"/>
        <v/>
      </c>
      <c r="AB94" s="243" t="str">
        <f t="shared" si="49"/>
        <v/>
      </c>
      <c r="AC94" s="239" t="str">
        <f t="shared" si="25"/>
        <v/>
      </c>
      <c r="AD94" s="239" t="str">
        <f t="shared" si="26"/>
        <v/>
      </c>
      <c r="AE94" s="239" t="str">
        <f t="shared" si="50"/>
        <v/>
      </c>
      <c r="AF94" s="239" t="str">
        <f t="shared" si="51"/>
        <v/>
      </c>
      <c r="AG94" s="239" t="str">
        <f t="shared" si="27"/>
        <v/>
      </c>
      <c r="AH94" s="239" t="str">
        <f t="shared" si="28"/>
        <v/>
      </c>
      <c r="AI94" s="239" t="str">
        <f t="shared" si="29"/>
        <v/>
      </c>
      <c r="AJ94" s="239" t="str">
        <f t="shared" si="30"/>
        <v/>
      </c>
      <c r="AK94" s="243" t="str">
        <f t="shared" si="52"/>
        <v/>
      </c>
      <c r="AL94" s="239"/>
      <c r="AM94" s="243" t="str">
        <f t="shared" si="31"/>
        <v/>
      </c>
      <c r="AN94" s="239" t="str">
        <f t="shared" si="32"/>
        <v/>
      </c>
      <c r="AO94" s="239" t="str">
        <f t="shared" si="33"/>
        <v/>
      </c>
      <c r="AP94" s="243" t="str">
        <f t="shared" si="53"/>
        <v/>
      </c>
      <c r="AQ94" s="243"/>
      <c r="AR94" s="243"/>
      <c r="AS94" s="239" t="str">
        <f t="shared" si="56"/>
        <v/>
      </c>
      <c r="AT94" s="243" t="str">
        <f t="shared" si="57"/>
        <v/>
      </c>
      <c r="AU94" s="243"/>
      <c r="AV94" s="239"/>
      <c r="AW94" s="238" t="str">
        <f t="shared" si="34"/>
        <v/>
      </c>
      <c r="AX94" s="238" t="str">
        <f t="shared" si="35"/>
        <v/>
      </c>
      <c r="AY94" s="239" t="str">
        <f t="shared" si="36"/>
        <v/>
      </c>
      <c r="AZ94" s="242" t="str">
        <f t="shared" si="59"/>
        <v/>
      </c>
      <c r="BA94" s="239" t="str">
        <f t="shared" si="64"/>
        <v/>
      </c>
      <c r="BB94" s="243" t="str">
        <f t="shared" si="37"/>
        <v/>
      </c>
      <c r="BC94" s="239" t="str">
        <f t="shared" si="38"/>
        <v/>
      </c>
      <c r="BD94" s="243" t="str">
        <f t="shared" si="65"/>
        <v/>
      </c>
      <c r="BE94" s="239" t="str">
        <f t="shared" si="39"/>
        <v/>
      </c>
      <c r="BF94" s="239" t="str">
        <f t="shared" si="60"/>
        <v/>
      </c>
      <c r="BG94" s="239" t="str">
        <f t="shared" si="40"/>
        <v/>
      </c>
      <c r="BH94" s="239" t="str">
        <f t="shared" si="41"/>
        <v/>
      </c>
      <c r="BI94" s="239" t="str">
        <f t="shared" ref="BI94:BI95" si="66">IF(BI58="","",BI58-(C58+(D58-C58)/($D$8-$C$8)*($BI$8-$C$8)))</f>
        <v/>
      </c>
      <c r="BJ94" s="242" t="str">
        <f t="shared" si="61"/>
        <v/>
      </c>
      <c r="BK94" s="239" t="str">
        <f t="shared" si="62"/>
        <v/>
      </c>
      <c r="BL94" s="239" t="str">
        <f t="shared" si="63"/>
        <v/>
      </c>
    </row>
    <row r="95" spans="2:64" x14ac:dyDescent="0.25">
      <c r="B95" s="185"/>
      <c r="L95" s="187"/>
      <c r="M95" s="244" t="str">
        <f t="shared" si="42"/>
        <v/>
      </c>
      <c r="N95" s="244" t="str">
        <f t="shared" si="17"/>
        <v/>
      </c>
      <c r="O95" s="245" t="str">
        <f t="shared" si="18"/>
        <v/>
      </c>
      <c r="P95" s="244" t="str">
        <f t="shared" si="19"/>
        <v/>
      </c>
      <c r="Q95" s="245" t="str">
        <f t="shared" si="43"/>
        <v/>
      </c>
      <c r="R95" s="246" t="str">
        <f t="shared" si="44"/>
        <v/>
      </c>
      <c r="S95" s="245" t="str">
        <f t="shared" si="20"/>
        <v/>
      </c>
      <c r="T95" s="245" t="str">
        <f t="shared" si="21"/>
        <v/>
      </c>
      <c r="U95" s="245" t="str">
        <f t="shared" si="45"/>
        <v/>
      </c>
      <c r="V95" s="245" t="str">
        <f t="shared" si="46"/>
        <v/>
      </c>
      <c r="W95" s="245" t="str">
        <f t="shared" si="47"/>
        <v/>
      </c>
      <c r="X95" s="246" t="str">
        <f t="shared" si="22"/>
        <v/>
      </c>
      <c r="Y95" s="245" t="str">
        <f t="shared" si="23"/>
        <v/>
      </c>
      <c r="Z95" s="245" t="str">
        <f t="shared" si="24"/>
        <v/>
      </c>
      <c r="AA95" s="245" t="str">
        <f t="shared" si="48"/>
        <v/>
      </c>
      <c r="AB95" s="247" t="str">
        <f t="shared" si="49"/>
        <v/>
      </c>
      <c r="AC95" s="245" t="str">
        <f t="shared" si="25"/>
        <v/>
      </c>
      <c r="AD95" s="245" t="str">
        <f t="shared" si="26"/>
        <v/>
      </c>
      <c r="AE95" s="245" t="str">
        <f t="shared" si="50"/>
        <v/>
      </c>
      <c r="AF95" s="245" t="str">
        <f t="shared" si="51"/>
        <v/>
      </c>
      <c r="AG95" s="245" t="str">
        <f t="shared" si="27"/>
        <v/>
      </c>
      <c r="AH95" s="245" t="str">
        <f t="shared" si="28"/>
        <v/>
      </c>
      <c r="AI95" s="245" t="str">
        <f t="shared" si="29"/>
        <v/>
      </c>
      <c r="AJ95" s="245" t="str">
        <f t="shared" si="30"/>
        <v/>
      </c>
      <c r="AK95" s="244" t="str">
        <f t="shared" si="52"/>
        <v/>
      </c>
      <c r="AL95" s="245"/>
      <c r="AM95" s="247" t="str">
        <f t="shared" si="31"/>
        <v/>
      </c>
      <c r="AN95" s="245" t="str">
        <f t="shared" si="32"/>
        <v/>
      </c>
      <c r="AO95" s="245" t="str">
        <f t="shared" si="33"/>
        <v/>
      </c>
      <c r="AP95" s="246" t="str">
        <f t="shared" si="53"/>
        <v/>
      </c>
      <c r="AQ95" s="246"/>
      <c r="AR95" s="246"/>
      <c r="AS95" s="245" t="str">
        <f t="shared" si="56"/>
        <v/>
      </c>
      <c r="AT95" s="247" t="str">
        <f t="shared" si="57"/>
        <v/>
      </c>
      <c r="AU95" s="247"/>
      <c r="AV95" s="245"/>
      <c r="AW95" s="244" t="str">
        <f t="shared" si="34"/>
        <v/>
      </c>
      <c r="AX95" s="244" t="str">
        <f t="shared" si="35"/>
        <v/>
      </c>
      <c r="AY95" s="245" t="str">
        <f t="shared" si="36"/>
        <v/>
      </c>
      <c r="AZ95" s="245" t="str">
        <f t="shared" si="59"/>
        <v/>
      </c>
      <c r="BA95" s="245" t="str">
        <f t="shared" si="64"/>
        <v/>
      </c>
      <c r="BB95" s="247" t="str">
        <f t="shared" si="37"/>
        <v/>
      </c>
      <c r="BC95" s="245" t="str">
        <f t="shared" si="38"/>
        <v/>
      </c>
      <c r="BD95" s="245" t="str">
        <f t="shared" si="65"/>
        <v/>
      </c>
      <c r="BE95" s="245" t="str">
        <f t="shared" si="39"/>
        <v/>
      </c>
      <c r="BF95" s="239" t="str">
        <f t="shared" si="60"/>
        <v/>
      </c>
      <c r="BG95" s="245" t="str">
        <f t="shared" si="40"/>
        <v/>
      </c>
      <c r="BH95" s="245" t="str">
        <f t="shared" si="41"/>
        <v/>
      </c>
      <c r="BI95" s="245" t="str">
        <f t="shared" si="66"/>
        <v/>
      </c>
      <c r="BJ95" s="245" t="str">
        <f t="shared" si="61"/>
        <v/>
      </c>
      <c r="BK95" s="245" t="str">
        <f t="shared" si="62"/>
        <v/>
      </c>
      <c r="BL95" s="245" t="str">
        <f t="shared" si="63"/>
        <v/>
      </c>
    </row>
    <row r="96" spans="2:64" x14ac:dyDescent="0.25">
      <c r="AJ96" s="248"/>
      <c r="BG96" s="248"/>
      <c r="BH96" s="248"/>
      <c r="BL96" s="40"/>
    </row>
    <row r="97" spans="12:64" x14ac:dyDescent="0.25">
      <c r="L97" s="249" t="s">
        <v>30</v>
      </c>
      <c r="M97" s="219">
        <f>AVERAGE(M73:M95)</f>
        <v>0.57863490006896923</v>
      </c>
      <c r="N97" s="220">
        <f t="shared" ref="N97:BK97" si="67">AVERAGE(N73:N95)</f>
        <v>0.67187471921269015</v>
      </c>
      <c r="O97" s="220">
        <f t="shared" si="67"/>
        <v>0.75644152211409932</v>
      </c>
      <c r="P97" s="220">
        <f t="shared" si="67"/>
        <v>0.81258142181641124</v>
      </c>
      <c r="Q97" s="220">
        <f t="shared" si="67"/>
        <v>1.0095775286268884</v>
      </c>
      <c r="R97" s="220">
        <f t="shared" si="67"/>
        <v>1.1486096333426805</v>
      </c>
      <c r="S97" s="220">
        <f t="shared" si="67"/>
        <v>0.99111439430512749</v>
      </c>
      <c r="T97" s="220">
        <f t="shared" si="67"/>
        <v>1.0975033165111507</v>
      </c>
      <c r="U97" s="220">
        <f t="shared" si="67"/>
        <v>1.5210779437323683</v>
      </c>
      <c r="V97" s="220">
        <f t="shared" si="67"/>
        <v>1.5300286959860767</v>
      </c>
      <c r="W97" s="220">
        <f t="shared" si="67"/>
        <v>1.6225714564117772</v>
      </c>
      <c r="X97" s="220"/>
      <c r="Y97" s="220">
        <f t="shared" si="67"/>
        <v>1.0501690679849944</v>
      </c>
      <c r="Z97" s="220">
        <f t="shared" si="67"/>
        <v>1.4465671115112648</v>
      </c>
      <c r="AA97" s="220">
        <f t="shared" si="67"/>
        <v>1.5294522461904883</v>
      </c>
      <c r="AB97" s="220">
        <f t="shared" si="67"/>
        <v>1.8557443912821476</v>
      </c>
      <c r="AC97" s="220"/>
      <c r="AD97" s="220"/>
      <c r="AE97" s="220">
        <f>AVERAGE(AE73:AE95)</f>
        <v>1.5596183022493662</v>
      </c>
      <c r="AF97" s="220">
        <f t="shared" si="67"/>
        <v>1.5635237284999968</v>
      </c>
      <c r="AG97" s="220"/>
      <c r="AH97" s="220">
        <f t="shared" si="67"/>
        <v>1.4498846435438497</v>
      </c>
      <c r="AI97" s="220">
        <f>AVERAGE(AI73:AI95)</f>
        <v>1.6075936400219777</v>
      </c>
      <c r="AJ97" s="220">
        <f t="shared" si="67"/>
        <v>1.4367010363848918</v>
      </c>
      <c r="AK97" s="220">
        <f t="shared" si="67"/>
        <v>1.493524141453479</v>
      </c>
      <c r="AL97" s="220"/>
      <c r="AM97" s="220">
        <f t="shared" si="67"/>
        <v>0.92262283541346424</v>
      </c>
      <c r="AN97" s="220">
        <f t="shared" si="67"/>
        <v>1.4445080933950014</v>
      </c>
      <c r="AO97" s="220">
        <f t="shared" si="67"/>
        <v>1.6668613795508205</v>
      </c>
      <c r="AP97" s="220">
        <f t="shared" si="67"/>
        <v>0.61501930965461238</v>
      </c>
      <c r="AQ97" s="220">
        <f t="shared" si="67"/>
        <v>0.77747733554807374</v>
      </c>
      <c r="AR97" s="220">
        <f t="shared" si="67"/>
        <v>0.87584463653967259</v>
      </c>
      <c r="AS97" s="220">
        <f t="shared" si="67"/>
        <v>0.93048275281486015</v>
      </c>
      <c r="AT97" s="220">
        <f t="shared" si="67"/>
        <v>0.9385446985629754</v>
      </c>
      <c r="AU97" s="220"/>
      <c r="AV97" s="220"/>
      <c r="AW97" s="220">
        <f t="shared" si="67"/>
        <v>0.69570918797794656</v>
      </c>
      <c r="AX97" s="220">
        <f t="shared" si="67"/>
        <v>0.65557948222794826</v>
      </c>
      <c r="AY97" s="220">
        <f t="shared" si="67"/>
        <v>0.75569274646037665</v>
      </c>
      <c r="AZ97" s="220">
        <f t="shared" si="67"/>
        <v>1.2437005503957788</v>
      </c>
      <c r="BA97" s="220"/>
      <c r="BB97" s="220">
        <f t="shared" si="67"/>
        <v>1.0054467361428219</v>
      </c>
      <c r="BC97" s="220"/>
      <c r="BD97" s="220"/>
      <c r="BE97" s="220">
        <f>AVERAGE(BE73:BE95)</f>
        <v>0.54672497156114874</v>
      </c>
      <c r="BF97" s="220">
        <f>AVERAGE(BF73:BF95)</f>
        <v>0.77281856097166535</v>
      </c>
      <c r="BG97" s="220">
        <f>AVERAGE(BG73:BG95)</f>
        <v>1.0212844424886591</v>
      </c>
      <c r="BH97" s="220">
        <f>AVERAGE(BH73:BH95)</f>
        <v>1.1731318674139315</v>
      </c>
      <c r="BI97" s="220"/>
      <c r="BJ97" s="220">
        <f t="shared" si="67"/>
        <v>1.0628946437978155</v>
      </c>
      <c r="BK97" s="220">
        <f t="shared" si="67"/>
        <v>1.405936102415301</v>
      </c>
      <c r="BL97" s="222">
        <f>AVERAGE(BL73:BL95)</f>
        <v>1.5520460143296444</v>
      </c>
    </row>
    <row r="98" spans="12:64" x14ac:dyDescent="0.25">
      <c r="AJ98" s="248"/>
      <c r="AS98" s="188"/>
      <c r="AT98" s="188"/>
      <c r="AU98" s="188"/>
    </row>
    <row r="99" spans="12:64" x14ac:dyDescent="0.25">
      <c r="M99" s="250" t="s">
        <v>7</v>
      </c>
      <c r="N99" s="251"/>
      <c r="O99" s="251"/>
      <c r="P99" s="251"/>
      <c r="Q99" s="251"/>
      <c r="R99" s="251"/>
      <c r="S99" s="250" t="s">
        <v>8</v>
      </c>
      <c r="T99" s="251"/>
      <c r="U99" s="251"/>
      <c r="V99" s="251"/>
      <c r="W99" s="252"/>
      <c r="X99" s="251" t="s">
        <v>9</v>
      </c>
      <c r="Y99" s="251"/>
      <c r="Z99" s="251"/>
      <c r="AA99" s="251"/>
      <c r="AB99" s="251"/>
      <c r="AC99" s="253" t="s">
        <v>10</v>
      </c>
      <c r="AD99" s="250" t="s">
        <v>11</v>
      </c>
      <c r="AE99" s="251"/>
      <c r="AF99" s="251"/>
      <c r="AG99" s="250" t="s">
        <v>12</v>
      </c>
      <c r="AH99" s="251"/>
      <c r="AI99" s="251"/>
      <c r="AJ99" s="251"/>
      <c r="AK99" s="251"/>
      <c r="AL99" s="250" t="s">
        <v>13</v>
      </c>
      <c r="AM99" s="251"/>
      <c r="AN99" s="251"/>
      <c r="AO99" s="252"/>
      <c r="AP99" s="250" t="s">
        <v>14</v>
      </c>
      <c r="AQ99" s="251"/>
      <c r="AR99" s="251"/>
      <c r="AS99" s="254"/>
      <c r="AT99" s="255"/>
      <c r="AU99" s="254"/>
      <c r="AV99" s="251" t="s">
        <v>15</v>
      </c>
      <c r="AW99" s="251"/>
      <c r="AX99" s="251"/>
      <c r="AY99" s="251"/>
      <c r="AZ99" s="251"/>
      <c r="BA99" s="250" t="s">
        <v>16</v>
      </c>
      <c r="BB99" s="252"/>
      <c r="BC99" s="250" t="s">
        <v>17</v>
      </c>
      <c r="BD99" s="251"/>
      <c r="BE99" s="251"/>
      <c r="BF99" s="251"/>
      <c r="BG99" s="251"/>
      <c r="BH99" s="252"/>
      <c r="BI99" s="251" t="s">
        <v>18</v>
      </c>
      <c r="BJ99" s="256"/>
      <c r="BK99" s="250" t="s">
        <v>19</v>
      </c>
      <c r="BL99" s="257"/>
    </row>
    <row r="100" spans="12:64" s="268" customFormat="1" x14ac:dyDescent="0.25">
      <c r="L100" s="258" t="s">
        <v>31</v>
      </c>
      <c r="M100" s="259">
        <f>P97+(Q97-P97)/(Q8-P8)*($C$3+(365*5+1)-P8)</f>
        <v>1.0065737760452802</v>
      </c>
      <c r="N100" s="231"/>
      <c r="O100" s="260"/>
      <c r="P100" s="260"/>
      <c r="Q100" s="260"/>
      <c r="R100" s="260"/>
      <c r="S100" s="259">
        <f>U97+(V97-U97)/(V8-U8)*($C$3+(365*5+1)-U8)</f>
        <v>1.522220592956246</v>
      </c>
      <c r="T100" s="260"/>
      <c r="U100" s="260"/>
      <c r="V100" s="260"/>
      <c r="W100" s="261"/>
      <c r="X100" s="262">
        <f>Z97+(AA97-Z97)/(AA8-Z8)*($C$3+(365*5+1)-Z8)</f>
        <v>1.512002744152757</v>
      </c>
      <c r="Y100" s="260"/>
      <c r="Z100" s="260"/>
      <c r="AA100" s="260"/>
      <c r="AB100" s="260"/>
      <c r="AC100" s="263"/>
      <c r="AD100" s="264"/>
      <c r="AE100" s="260"/>
      <c r="AF100" s="260"/>
      <c r="AG100" s="265">
        <f>AJ97+(AK97-AJ97)/(AK8-AJ8)*($C$3+(365*5+1)-AJ8)</f>
        <v>1.4667661713418163</v>
      </c>
      <c r="AH100" s="266"/>
      <c r="AI100" s="260"/>
      <c r="AJ100" s="260"/>
      <c r="AK100" s="260"/>
      <c r="AL100" s="259"/>
      <c r="AM100" s="260"/>
      <c r="AN100" s="231"/>
      <c r="AO100" s="231"/>
      <c r="AP100" s="259">
        <f>AS97+(AT97-AS97)/(AT8-AS8)*($C$3+(365*5+1)-AS8)</f>
        <v>0.93120871001492744</v>
      </c>
      <c r="AQ100" s="262"/>
      <c r="AR100" s="262"/>
      <c r="AS100" s="260"/>
      <c r="AT100" s="261"/>
      <c r="AU100" s="260"/>
      <c r="AV100" s="262"/>
      <c r="AW100" s="231"/>
      <c r="AX100" s="231"/>
      <c r="AY100" s="260"/>
      <c r="AZ100" s="260"/>
      <c r="BA100" s="259"/>
      <c r="BB100" s="261"/>
      <c r="BC100" s="262">
        <f>BF97+(BG97-BF97)/(BG8-BF8)*($C$3+(365*5+1)-BF8)</f>
        <v>0.99626328814385645</v>
      </c>
      <c r="BD100" s="260"/>
      <c r="BE100" s="260"/>
      <c r="BF100" s="260"/>
      <c r="BG100" s="260"/>
      <c r="BH100" s="261"/>
      <c r="BI100" s="262"/>
      <c r="BJ100" s="260"/>
      <c r="BK100" s="267"/>
      <c r="BL100" s="261"/>
    </row>
    <row r="101" spans="12:64" s="268" customFormat="1" x14ac:dyDescent="0.25">
      <c r="L101" s="258" t="s">
        <v>32</v>
      </c>
      <c r="M101" s="259">
        <f>P97+(Q97-P97)/(Q8-P8)*($C$3+(365*4+1)-P8)</f>
        <v>0.91520963502136121</v>
      </c>
      <c r="N101" s="231"/>
      <c r="O101" s="260"/>
      <c r="P101" s="260"/>
      <c r="Q101" s="260"/>
      <c r="R101" s="260"/>
      <c r="S101" s="259">
        <f>T97+(U97-T97)/(U8-T8)*($C$3+(365*4+1)-T8)</f>
        <v>1.3968244410011004</v>
      </c>
      <c r="T101" s="260"/>
      <c r="U101" s="260"/>
      <c r="V101" s="260"/>
      <c r="W101" s="261"/>
      <c r="X101" s="262">
        <f>Y97+(Z97-Y97)/(Z8-Y8)*($C$3+(365*4+1)-Y8)</f>
        <v>1.4035296096426984</v>
      </c>
      <c r="Y101" s="260"/>
      <c r="Z101" s="260"/>
      <c r="AA101" s="260"/>
      <c r="AB101" s="260"/>
      <c r="AC101" s="263"/>
      <c r="AD101" s="264"/>
      <c r="AE101" s="260"/>
      <c r="AF101" s="260"/>
      <c r="AG101" s="259">
        <f>AI97+(AJ97-AI97)/(AJ8-AI8)*($C$3+(365*4+1)-AI8)</f>
        <v>1.5159068779582603</v>
      </c>
      <c r="AH101" s="266"/>
      <c r="AI101" s="260"/>
      <c r="AJ101" s="260"/>
      <c r="AK101" s="260"/>
      <c r="AL101" s="259">
        <f>AN97+(AO97-AN97)/(AO8-AN8)*($C$3+(365*4+1)-AN8)</f>
        <v>1.6574312178611763</v>
      </c>
      <c r="AM101" s="260"/>
      <c r="AN101" s="260"/>
      <c r="AO101" s="261"/>
      <c r="AP101" s="259">
        <f>AQ97+(AR97-AQ97)/(AR8-AQ8)*($C$3+(365*4+1)-AQ8)</f>
        <v>0.77782864733732948</v>
      </c>
      <c r="AQ101" s="262"/>
      <c r="AR101" s="262"/>
      <c r="AS101" s="260"/>
      <c r="AT101" s="261"/>
      <c r="AU101" s="260"/>
      <c r="AV101" s="262">
        <f>AY97+(AZ97-AY97)/(AZ8-AY8)*($C$3+(365*4+1)-AY8)</f>
        <v>1.1216985994119282</v>
      </c>
      <c r="AW101" s="231"/>
      <c r="AX101" s="231"/>
      <c r="AY101" s="260"/>
      <c r="AZ101" s="260"/>
      <c r="BA101" s="259"/>
      <c r="BB101" s="261"/>
      <c r="BC101" s="262">
        <f>BF97+(BG97-BF97)/(BG8-BF8)*($C$3+(365*4+1)-BF8)</f>
        <v>0.89006885400603131</v>
      </c>
      <c r="BD101" s="260"/>
      <c r="BE101" s="260"/>
      <c r="BF101" s="260"/>
      <c r="BG101" s="260"/>
      <c r="BH101" s="261"/>
      <c r="BI101" s="262"/>
      <c r="BJ101" s="260"/>
      <c r="BK101" s="267"/>
      <c r="BL101" s="261"/>
    </row>
    <row r="102" spans="12:64" s="268" customFormat="1" x14ac:dyDescent="0.25">
      <c r="L102" s="258" t="s">
        <v>33</v>
      </c>
      <c r="M102" s="269">
        <f>P97+(Q97-P97)/(Q8-P8)*($C$3+(365*3+1)-P8)</f>
        <v>0.82384549399744234</v>
      </c>
      <c r="N102" s="270"/>
      <c r="O102" s="271"/>
      <c r="P102" s="271"/>
      <c r="Q102" s="271"/>
      <c r="R102" s="271"/>
      <c r="S102" s="269">
        <f>T97+(U97-T97)/(U8-T8)*($C$3+(365*3+1)-T8)</f>
        <v>1.2614437589207639</v>
      </c>
      <c r="T102" s="271"/>
      <c r="U102" s="271"/>
      <c r="V102" s="271"/>
      <c r="W102" s="272"/>
      <c r="X102" s="273">
        <f>Y97+(Z97-Y97)/(Z8-Y8)*($C$3+(365*3+1)-Y8)</f>
        <v>1.2381749972003113</v>
      </c>
      <c r="Y102" s="271"/>
      <c r="Z102" s="271"/>
      <c r="AA102" s="271"/>
      <c r="AB102" s="271"/>
      <c r="AC102" s="274"/>
      <c r="AD102" s="275"/>
      <c r="AE102" s="271"/>
      <c r="AF102" s="272"/>
      <c r="AG102" s="273">
        <f>AH97+(AI97-AH97)/(AI8-AH8)*($C$3+(365*3+1)-AH8)</f>
        <v>1.54000407010278</v>
      </c>
      <c r="AH102" s="271"/>
      <c r="AI102" s="271"/>
      <c r="AJ102" s="271"/>
      <c r="AK102" s="271"/>
      <c r="AL102" s="269">
        <f>AN97+(AO97-AN97)/(AO8-AN8)*($C$3+(365*3+1)-AN8)</f>
        <v>1.4762728485601184</v>
      </c>
      <c r="AM102" s="271"/>
      <c r="AN102" s="271"/>
      <c r="AO102" s="271"/>
      <c r="AP102" s="269">
        <f>AP97+(AQ97-AP97)/(AQ8-AP8)*($C$3+(365*3+1)-AP8)</f>
        <v>0.68691880350332657</v>
      </c>
      <c r="AQ102" s="273"/>
      <c r="AR102" s="273"/>
      <c r="AS102" s="271"/>
      <c r="AT102" s="272"/>
      <c r="AU102" s="271"/>
      <c r="AV102" s="273">
        <f>AY97+(AZ97-AY97)/(AZ8-AY8)*($C$3+(365*3+1)-AY8)</f>
        <v>0.98593423322563112</v>
      </c>
      <c r="AW102" s="270"/>
      <c r="AX102" s="270"/>
      <c r="AY102" s="271"/>
      <c r="AZ102" s="271"/>
      <c r="BA102" s="269"/>
      <c r="BB102" s="272"/>
      <c r="BC102" s="273">
        <f>BF97+(BG97-BF97)/(BG8-BF8)*($C$3+(365*3+1)-BF8)</f>
        <v>0.78387441986820605</v>
      </c>
      <c r="BD102" s="271"/>
      <c r="BE102" s="271"/>
      <c r="BF102" s="271"/>
      <c r="BG102" s="271"/>
      <c r="BH102" s="272"/>
      <c r="BI102" s="273"/>
      <c r="BJ102" s="271"/>
      <c r="BK102" s="276"/>
      <c r="BL102" s="272"/>
    </row>
    <row r="103" spans="12:64" x14ac:dyDescent="0.25">
      <c r="M103" s="277" t="s">
        <v>34</v>
      </c>
      <c r="N103" s="277"/>
    </row>
    <row r="104" spans="12:64" x14ac:dyDescent="0.25">
      <c r="M104" s="277" t="s">
        <v>35</v>
      </c>
      <c r="N104" s="277"/>
      <c r="AG104" s="278"/>
      <c r="AP104" s="278"/>
      <c r="AQ104" s="278"/>
      <c r="AR104" s="278"/>
    </row>
    <row r="105" spans="12:64" x14ac:dyDescent="0.25">
      <c r="M105" s="277"/>
      <c r="N105" s="277"/>
    </row>
    <row r="106" spans="12:64" x14ac:dyDescent="0.25">
      <c r="P106" s="288"/>
      <c r="Q106" s="288"/>
      <c r="R106" s="288"/>
      <c r="S106" s="288"/>
      <c r="T106" s="288"/>
      <c r="U106" s="288"/>
      <c r="V106" s="288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</row>
    <row r="107" spans="12:64" x14ac:dyDescent="0.25">
      <c r="P107" s="288"/>
      <c r="Q107" s="288"/>
      <c r="R107" s="288"/>
      <c r="S107" s="288"/>
      <c r="T107" s="288"/>
      <c r="U107" s="288"/>
      <c r="V107" s="288"/>
      <c r="AA107" s="189"/>
      <c r="AB107" s="189"/>
      <c r="AC107" s="260"/>
      <c r="AD107" s="260"/>
      <c r="AE107" s="260"/>
      <c r="AF107" s="289"/>
      <c r="AG107" s="289"/>
      <c r="AH107" s="289"/>
      <c r="AI107" s="289"/>
      <c r="AJ107" s="289"/>
      <c r="AK107" s="289"/>
      <c r="AL107" s="289"/>
      <c r="AM107" s="289"/>
      <c r="AN107" s="189"/>
    </row>
    <row r="108" spans="12:64" ht="15.75" x14ac:dyDescent="0.25">
      <c r="P108" s="288"/>
      <c r="Q108" s="288"/>
      <c r="R108" s="288"/>
      <c r="S108" s="288"/>
      <c r="T108" s="288"/>
      <c r="U108" s="288"/>
      <c r="V108" s="288"/>
      <c r="AA108" s="189"/>
      <c r="AB108" s="189"/>
      <c r="AC108" s="29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89"/>
      <c r="AN108" s="189"/>
    </row>
    <row r="109" spans="12:64" x14ac:dyDescent="0.25">
      <c r="P109" s="288"/>
      <c r="Q109" s="288"/>
      <c r="R109" s="288"/>
      <c r="S109" s="288"/>
      <c r="T109" s="288"/>
      <c r="U109" s="288"/>
      <c r="V109" s="288"/>
      <c r="AA109" s="189"/>
      <c r="AB109" s="189"/>
      <c r="AC109" s="279"/>
      <c r="AD109" s="260"/>
      <c r="AE109" s="260"/>
      <c r="AF109" s="260"/>
      <c r="AG109" s="260"/>
      <c r="AH109" s="260"/>
      <c r="AI109" s="260"/>
      <c r="AJ109" s="291"/>
      <c r="AK109" s="260"/>
      <c r="AL109" s="260"/>
      <c r="AM109" s="289"/>
      <c r="AN109" s="189"/>
    </row>
    <row r="110" spans="12:64" x14ac:dyDescent="0.25">
      <c r="P110" s="288"/>
      <c r="Q110" s="288"/>
      <c r="R110" s="288"/>
      <c r="S110" s="288"/>
      <c r="T110" s="288"/>
      <c r="U110" s="288"/>
      <c r="V110" s="288"/>
      <c r="AA110" s="189"/>
      <c r="AB110" s="189"/>
      <c r="AC110" s="280"/>
      <c r="AD110" s="280"/>
      <c r="AE110" s="280"/>
      <c r="AF110" s="285"/>
      <c r="AG110" s="285"/>
      <c r="AH110" s="292"/>
      <c r="AI110" s="292"/>
      <c r="AJ110" s="285"/>
      <c r="AK110" s="285"/>
      <c r="AL110" s="280"/>
      <c r="AM110" s="289"/>
      <c r="AN110" s="189"/>
    </row>
    <row r="111" spans="12:64" x14ac:dyDescent="0.25">
      <c r="P111" s="288"/>
      <c r="Q111" s="288"/>
      <c r="R111" s="288"/>
      <c r="S111" s="288"/>
      <c r="T111" s="288"/>
      <c r="U111" s="288"/>
      <c r="V111" s="288"/>
      <c r="AA111" s="189"/>
      <c r="AB111" s="189"/>
      <c r="AC111" s="280"/>
      <c r="AD111" s="280"/>
      <c r="AE111" s="280"/>
      <c r="AF111" s="281"/>
      <c r="AG111" s="281"/>
      <c r="AH111" s="282"/>
      <c r="AI111" s="282"/>
      <c r="AJ111" s="285"/>
      <c r="AK111" s="280"/>
      <c r="AL111" s="280"/>
      <c r="AM111" s="289"/>
      <c r="AN111" s="189"/>
    </row>
    <row r="112" spans="12:64" x14ac:dyDescent="0.25">
      <c r="P112" s="288"/>
      <c r="Q112" s="288"/>
      <c r="R112" s="288"/>
      <c r="S112" s="288"/>
      <c r="T112" s="288"/>
      <c r="U112" s="288"/>
      <c r="AA112" s="189"/>
      <c r="AB112" s="189"/>
      <c r="AC112" s="293"/>
      <c r="AD112" s="293"/>
      <c r="AE112" s="293"/>
      <c r="AF112" s="293"/>
      <c r="AG112" s="293"/>
      <c r="AH112" s="294"/>
      <c r="AI112" s="199"/>
      <c r="AJ112" s="283"/>
      <c r="AK112" s="283"/>
      <c r="AL112" s="283"/>
      <c r="AM112" s="289"/>
      <c r="AN112" s="189"/>
    </row>
    <row r="113" spans="16:40" x14ac:dyDescent="0.25">
      <c r="P113" s="288"/>
      <c r="Q113" s="288"/>
      <c r="R113" s="288"/>
      <c r="S113" s="288"/>
      <c r="T113" s="288"/>
      <c r="U113" s="295"/>
      <c r="AA113" s="189"/>
      <c r="AB113" s="189"/>
      <c r="AC113" s="293"/>
      <c r="AD113" s="296"/>
      <c r="AE113" s="296"/>
      <c r="AF113" s="296"/>
      <c r="AG113" s="296"/>
      <c r="AH113" s="296"/>
      <c r="AI113" s="296"/>
      <c r="AJ113" s="283"/>
      <c r="AK113" s="283"/>
      <c r="AL113" s="283"/>
      <c r="AM113" s="289"/>
      <c r="AN113" s="189"/>
    </row>
    <row r="114" spans="16:40" x14ac:dyDescent="0.25">
      <c r="P114" s="288"/>
      <c r="Q114" s="288"/>
      <c r="R114" s="288"/>
      <c r="S114" s="288"/>
      <c r="T114" s="288"/>
      <c r="U114" s="288"/>
      <c r="AA114" s="189"/>
      <c r="AB114" s="189"/>
      <c r="AC114" s="289"/>
      <c r="AD114" s="289"/>
      <c r="AE114" s="289"/>
      <c r="AF114" s="289"/>
      <c r="AG114" s="289"/>
      <c r="AH114" s="289"/>
      <c r="AI114" s="284"/>
      <c r="AJ114" s="296"/>
      <c r="AK114" s="289"/>
      <c r="AL114" s="289"/>
      <c r="AM114" s="289"/>
      <c r="AN114" s="189"/>
    </row>
    <row r="115" spans="16:40" ht="27" customHeight="1" x14ac:dyDescent="0.25">
      <c r="AA115" s="189"/>
      <c r="AB115" s="189"/>
      <c r="AC115" s="285"/>
      <c r="AD115" s="285"/>
      <c r="AE115" s="285"/>
      <c r="AF115" s="285"/>
      <c r="AG115" s="285"/>
      <c r="AH115" s="292"/>
      <c r="AI115" s="292"/>
      <c r="AJ115" s="285"/>
      <c r="AK115" s="280"/>
      <c r="AL115" s="280"/>
      <c r="AM115" s="289"/>
      <c r="AN115" s="189"/>
    </row>
    <row r="116" spans="16:40" ht="18" customHeight="1" x14ac:dyDescent="0.25">
      <c r="AA116" s="189"/>
      <c r="AB116" s="189"/>
      <c r="AC116" s="296"/>
      <c r="AD116" s="296"/>
      <c r="AE116" s="296"/>
      <c r="AF116" s="296"/>
      <c r="AG116" s="296"/>
      <c r="AH116" s="297"/>
      <c r="AI116" s="297"/>
      <c r="AJ116" s="296"/>
      <c r="AK116" s="296"/>
      <c r="AL116" s="296"/>
      <c r="AM116" s="289"/>
      <c r="AN116" s="189"/>
    </row>
    <row r="117" spans="16:40" ht="18" customHeight="1" x14ac:dyDescent="0.25">
      <c r="AA117" s="189"/>
      <c r="AB117" s="189"/>
      <c r="AC117" s="296"/>
      <c r="AD117" s="298"/>
      <c r="AE117" s="296"/>
      <c r="AF117" s="298"/>
      <c r="AG117" s="296"/>
      <c r="AH117" s="299"/>
      <c r="AI117" s="300"/>
      <c r="AJ117" s="296"/>
      <c r="AK117" s="296"/>
      <c r="AL117" s="296"/>
      <c r="AM117" s="289"/>
      <c r="AN117" s="189"/>
    </row>
    <row r="118" spans="16:40" x14ac:dyDescent="0.25">
      <c r="AA118" s="189"/>
      <c r="AB118" s="189"/>
      <c r="AC118" s="296"/>
      <c r="AD118" s="296"/>
      <c r="AE118" s="296"/>
      <c r="AF118" s="296"/>
      <c r="AG118" s="296"/>
      <c r="AH118" s="299"/>
      <c r="AI118" s="300"/>
      <c r="AJ118" s="296"/>
      <c r="AK118" s="296"/>
      <c r="AL118" s="296"/>
      <c r="AM118" s="289"/>
      <c r="AN118" s="189"/>
    </row>
    <row r="119" spans="16:40" x14ac:dyDescent="0.25">
      <c r="AA119" s="189"/>
      <c r="AB119" s="189"/>
      <c r="AC119" s="296"/>
      <c r="AD119" s="296"/>
      <c r="AE119" s="296"/>
      <c r="AF119" s="296"/>
      <c r="AG119" s="296"/>
      <c r="AH119" s="297"/>
      <c r="AI119" s="297"/>
      <c r="AJ119" s="289"/>
      <c r="AK119" s="296"/>
      <c r="AL119" s="296"/>
      <c r="AM119" s="289"/>
      <c r="AN119" s="189"/>
    </row>
    <row r="120" spans="16:40" x14ac:dyDescent="0.25">
      <c r="AA120" s="189"/>
      <c r="AB120" s="189"/>
      <c r="AC120" s="296"/>
      <c r="AD120" s="296"/>
      <c r="AE120" s="296"/>
      <c r="AF120" s="296"/>
      <c r="AG120" s="296"/>
      <c r="AH120" s="297"/>
      <c r="AI120" s="297"/>
      <c r="AJ120" s="289"/>
      <c r="AK120" s="296"/>
      <c r="AL120" s="296"/>
      <c r="AM120" s="289"/>
      <c r="AN120" s="189"/>
    </row>
    <row r="121" spans="16:40" x14ac:dyDescent="0.25">
      <c r="AA121" s="189"/>
      <c r="AB121" s="189"/>
      <c r="AC121" s="296"/>
      <c r="AD121" s="296"/>
      <c r="AE121" s="296"/>
      <c r="AF121" s="296"/>
      <c r="AG121" s="296"/>
      <c r="AH121" s="299"/>
      <c r="AI121" s="300"/>
      <c r="AJ121" s="296"/>
      <c r="AK121" s="296"/>
      <c r="AL121" s="296"/>
      <c r="AM121" s="289"/>
      <c r="AN121" s="189"/>
    </row>
    <row r="122" spans="16:40" x14ac:dyDescent="0.25">
      <c r="AA122" s="189"/>
      <c r="AB122" s="189"/>
      <c r="AC122" s="296"/>
      <c r="AD122" s="296"/>
      <c r="AE122" s="296"/>
      <c r="AF122" s="296"/>
      <c r="AG122" s="296"/>
      <c r="AH122" s="299"/>
      <c r="AI122" s="300"/>
      <c r="AJ122" s="296"/>
      <c r="AK122" s="296"/>
      <c r="AL122" s="296"/>
      <c r="AM122" s="289"/>
      <c r="AN122" s="189"/>
    </row>
    <row r="123" spans="16:40" x14ac:dyDescent="0.25">
      <c r="AA123" s="189"/>
      <c r="AB123" s="189"/>
      <c r="AC123" s="296"/>
      <c r="AD123" s="296"/>
      <c r="AE123" s="296"/>
      <c r="AF123" s="296"/>
      <c r="AG123" s="296"/>
      <c r="AH123" s="299"/>
      <c r="AI123" s="300"/>
      <c r="AJ123" s="296"/>
      <c r="AK123" s="296"/>
      <c r="AL123" s="296"/>
      <c r="AM123" s="289"/>
      <c r="AN123" s="189"/>
    </row>
    <row r="124" spans="16:40" x14ac:dyDescent="0.25">
      <c r="AA124" s="189"/>
      <c r="AB124" s="189"/>
      <c r="AC124" s="296"/>
      <c r="AD124" s="296"/>
      <c r="AE124" s="296"/>
      <c r="AF124" s="296"/>
      <c r="AG124" s="296"/>
      <c r="AH124" s="299"/>
      <c r="AI124" s="300"/>
      <c r="AJ124" s="296"/>
      <c r="AK124" s="296"/>
      <c r="AL124" s="296"/>
      <c r="AM124" s="289"/>
      <c r="AN124" s="189"/>
    </row>
    <row r="125" spans="16:40" x14ac:dyDescent="0.25">
      <c r="AA125" s="189"/>
      <c r="AB125" s="189"/>
      <c r="AC125" s="296"/>
      <c r="AD125" s="296"/>
      <c r="AE125" s="296"/>
      <c r="AF125" s="296"/>
      <c r="AG125" s="296"/>
      <c r="AH125" s="297"/>
      <c r="AI125" s="297"/>
      <c r="AJ125" s="296"/>
      <c r="AK125" s="296"/>
      <c r="AL125" s="296"/>
      <c r="AM125" s="289"/>
      <c r="AN125" s="189"/>
    </row>
    <row r="126" spans="16:40" x14ac:dyDescent="0.25">
      <c r="AA126" s="189"/>
      <c r="AB126" s="189"/>
      <c r="AC126" s="296"/>
      <c r="AD126" s="296"/>
      <c r="AE126" s="296"/>
      <c r="AF126" s="296"/>
      <c r="AG126" s="296"/>
      <c r="AH126" s="299"/>
      <c r="AI126" s="300"/>
      <c r="AJ126" s="296"/>
      <c r="AK126" s="296"/>
      <c r="AL126" s="296"/>
      <c r="AM126" s="289"/>
      <c r="AN126" s="189"/>
    </row>
    <row r="127" spans="16:40" x14ac:dyDescent="0.25">
      <c r="AA127" s="189"/>
      <c r="AB127" s="189"/>
      <c r="AC127" s="301"/>
      <c r="AD127" s="301"/>
      <c r="AE127" s="301"/>
      <c r="AF127" s="301"/>
      <c r="AG127" s="301"/>
      <c r="AH127" s="302"/>
      <c r="AI127" s="302"/>
      <c r="AJ127" s="303"/>
      <c r="AK127" s="301"/>
      <c r="AL127" s="301"/>
      <c r="AM127" s="303"/>
      <c r="AN127" s="189"/>
    </row>
    <row r="128" spans="16:40" x14ac:dyDescent="0.25">
      <c r="AA128" s="189"/>
      <c r="AB128" s="189"/>
      <c r="AC128" s="296"/>
      <c r="AD128" s="296"/>
      <c r="AE128" s="296"/>
      <c r="AF128" s="296"/>
      <c r="AG128" s="296"/>
      <c r="AH128" s="299"/>
      <c r="AI128" s="300"/>
      <c r="AJ128" s="289"/>
      <c r="AK128" s="296"/>
      <c r="AL128" s="296"/>
      <c r="AM128" s="289"/>
      <c r="AN128" s="189"/>
    </row>
    <row r="129" spans="27:40" x14ac:dyDescent="0.25">
      <c r="AA129" s="189"/>
      <c r="AB129" s="189"/>
      <c r="AC129" s="296"/>
      <c r="AD129" s="296"/>
      <c r="AE129" s="296"/>
      <c r="AF129" s="296"/>
      <c r="AG129" s="296"/>
      <c r="AH129" s="299"/>
      <c r="AI129" s="300"/>
      <c r="AJ129" s="296"/>
      <c r="AK129" s="296"/>
      <c r="AL129" s="296"/>
      <c r="AM129" s="289"/>
      <c r="AN129" s="189"/>
    </row>
    <row r="130" spans="27:40" x14ac:dyDescent="0.25">
      <c r="AA130" s="189"/>
      <c r="AB130" s="189"/>
      <c r="AC130" s="296"/>
      <c r="AD130" s="296"/>
      <c r="AE130" s="296"/>
      <c r="AF130" s="296"/>
      <c r="AG130" s="296"/>
      <c r="AH130" s="299"/>
      <c r="AI130" s="300"/>
      <c r="AJ130" s="296"/>
      <c r="AK130" s="296"/>
      <c r="AL130" s="296"/>
      <c r="AM130" s="289"/>
      <c r="AN130" s="189"/>
    </row>
    <row r="131" spans="27:40" x14ac:dyDescent="0.25">
      <c r="AA131" s="189"/>
      <c r="AB131" s="189"/>
      <c r="AC131" s="296"/>
      <c r="AD131" s="296"/>
      <c r="AE131" s="296"/>
      <c r="AF131" s="296"/>
      <c r="AG131" s="296"/>
      <c r="AH131" s="299"/>
      <c r="AI131" s="300"/>
      <c r="AJ131" s="296"/>
      <c r="AK131" s="296"/>
      <c r="AL131" s="296"/>
      <c r="AM131" s="289"/>
      <c r="AN131" s="189"/>
    </row>
    <row r="132" spans="27:40" x14ac:dyDescent="0.25">
      <c r="AA132" s="189"/>
      <c r="AB132" s="189"/>
      <c r="AC132" s="296"/>
      <c r="AD132" s="296"/>
      <c r="AE132" s="296"/>
      <c r="AF132" s="296"/>
      <c r="AG132" s="296"/>
      <c r="AH132" s="299"/>
      <c r="AI132" s="300"/>
      <c r="AJ132" s="296"/>
      <c r="AK132" s="296"/>
      <c r="AL132" s="296"/>
      <c r="AM132" s="289"/>
      <c r="AN132" s="189"/>
    </row>
    <row r="133" spans="27:40" x14ac:dyDescent="0.25">
      <c r="AA133" s="189"/>
      <c r="AB133" s="189"/>
      <c r="AC133" s="296"/>
      <c r="AD133" s="296"/>
      <c r="AE133" s="296"/>
      <c r="AF133" s="296"/>
      <c r="AG133" s="296"/>
      <c r="AH133" s="296"/>
      <c r="AI133" s="296"/>
      <c r="AJ133" s="296"/>
      <c r="AK133" s="296"/>
      <c r="AL133" s="296"/>
      <c r="AM133" s="289"/>
      <c r="AN133" s="189"/>
    </row>
    <row r="134" spans="27:40" x14ac:dyDescent="0.25">
      <c r="AA134" s="189"/>
      <c r="AB134" s="189"/>
      <c r="AC134" s="277"/>
      <c r="AD134" s="277"/>
      <c r="AE134" s="277"/>
      <c r="AF134" s="189"/>
      <c r="AG134" s="189"/>
      <c r="AH134" s="189"/>
      <c r="AI134" s="189"/>
      <c r="AJ134" s="189"/>
      <c r="AK134" s="189"/>
      <c r="AL134" s="189"/>
      <c r="AM134" s="189"/>
      <c r="AN134" s="189"/>
    </row>
    <row r="135" spans="27:40" x14ac:dyDescent="0.25">
      <c r="AA135" s="189"/>
      <c r="AB135" s="189"/>
      <c r="AC135" s="286"/>
      <c r="AD135" s="287"/>
      <c r="AE135" s="287"/>
      <c r="AF135" s="189"/>
      <c r="AG135" s="189"/>
      <c r="AH135" s="189"/>
      <c r="AI135" s="189"/>
      <c r="AJ135" s="189"/>
      <c r="AK135" s="189"/>
      <c r="AL135" s="189"/>
      <c r="AM135" s="189"/>
      <c r="AN135" s="189"/>
    </row>
    <row r="136" spans="27:40" x14ac:dyDescent="0.25">
      <c r="AA136" s="189"/>
      <c r="AB136" s="189"/>
      <c r="AC136" s="286"/>
      <c r="AD136" s="287"/>
      <c r="AE136" s="287"/>
      <c r="AF136" s="189"/>
      <c r="AG136" s="189"/>
      <c r="AH136" s="189"/>
      <c r="AI136" s="189"/>
      <c r="AJ136" s="189"/>
      <c r="AK136" s="189"/>
      <c r="AL136" s="189"/>
      <c r="AM136" s="189"/>
      <c r="AN136" s="189"/>
    </row>
    <row r="137" spans="27:40" x14ac:dyDescent="0.25">
      <c r="AA137" s="189"/>
      <c r="AB137" s="189"/>
      <c r="AC137" s="286"/>
      <c r="AD137" s="287"/>
      <c r="AE137" s="287"/>
      <c r="AF137" s="189"/>
      <c r="AG137" s="189"/>
      <c r="AH137" s="189"/>
      <c r="AI137" s="189"/>
      <c r="AJ137" s="189"/>
      <c r="AK137" s="189"/>
      <c r="AL137" s="189"/>
      <c r="AM137" s="189"/>
      <c r="AN137" s="189"/>
    </row>
    <row r="138" spans="27:40" x14ac:dyDescent="0.25">
      <c r="AA138" s="189"/>
      <c r="AB138" s="189"/>
      <c r="AC138" s="286"/>
      <c r="AD138" s="287"/>
      <c r="AE138" s="287"/>
      <c r="AF138" s="189"/>
      <c r="AG138" s="189"/>
      <c r="AH138" s="189"/>
      <c r="AI138" s="189"/>
      <c r="AJ138" s="189"/>
      <c r="AK138" s="189"/>
      <c r="AL138" s="189"/>
      <c r="AM138" s="189"/>
      <c r="AN138" s="189"/>
    </row>
    <row r="139" spans="27:40" x14ac:dyDescent="0.25">
      <c r="AA139" s="189"/>
      <c r="AB139" s="189"/>
      <c r="AC139" s="286"/>
      <c r="AD139" s="287"/>
      <c r="AE139" s="287"/>
      <c r="AF139" s="189"/>
      <c r="AG139" s="189"/>
      <c r="AH139" s="189"/>
      <c r="AI139" s="189"/>
      <c r="AJ139" s="189"/>
      <c r="AK139" s="189"/>
      <c r="AL139" s="189"/>
      <c r="AM139" s="189"/>
      <c r="AN139" s="189"/>
    </row>
    <row r="140" spans="27:40" x14ac:dyDescent="0.25">
      <c r="AA140" s="189"/>
      <c r="AB140" s="189"/>
      <c r="AC140" s="286"/>
      <c r="AD140" s="287"/>
      <c r="AE140" s="287"/>
      <c r="AF140" s="189"/>
      <c r="AG140" s="189"/>
      <c r="AH140" s="189"/>
      <c r="AI140" s="189"/>
      <c r="AJ140" s="189"/>
      <c r="AK140" s="189"/>
      <c r="AL140" s="189"/>
      <c r="AM140" s="189"/>
      <c r="AN140" s="189"/>
    </row>
    <row r="141" spans="27:40" x14ac:dyDescent="0.25">
      <c r="AA141" s="189"/>
      <c r="AB141" s="189"/>
      <c r="AC141" s="286"/>
      <c r="AD141" s="287"/>
      <c r="AE141" s="287"/>
      <c r="AF141" s="189"/>
      <c r="AG141" s="189"/>
      <c r="AH141" s="189"/>
      <c r="AI141" s="189"/>
      <c r="AJ141" s="189"/>
      <c r="AK141" s="189"/>
      <c r="AL141" s="189"/>
      <c r="AM141" s="189"/>
      <c r="AN141" s="189"/>
    </row>
    <row r="142" spans="27:40" x14ac:dyDescent="0.25">
      <c r="AA142" s="189"/>
      <c r="AB142" s="189"/>
      <c r="AC142" s="286"/>
      <c r="AD142" s="287"/>
      <c r="AE142" s="287"/>
      <c r="AF142" s="189"/>
      <c r="AG142" s="189"/>
      <c r="AH142" s="189"/>
      <c r="AI142" s="189"/>
      <c r="AJ142" s="189"/>
      <c r="AK142" s="189"/>
      <c r="AL142" s="189"/>
      <c r="AM142" s="189"/>
      <c r="AN142" s="189"/>
    </row>
    <row r="143" spans="27:40" x14ac:dyDescent="0.25">
      <c r="AA143" s="189"/>
      <c r="AB143" s="189"/>
      <c r="AC143" s="286"/>
      <c r="AD143" s="304"/>
      <c r="AE143" s="304"/>
      <c r="AF143" s="189"/>
      <c r="AG143" s="189"/>
      <c r="AH143" s="189"/>
      <c r="AI143" s="189"/>
      <c r="AJ143" s="189"/>
      <c r="AK143" s="189"/>
      <c r="AL143" s="189"/>
      <c r="AM143" s="189"/>
      <c r="AN143" s="189"/>
    </row>
    <row r="144" spans="27:40" x14ac:dyDescent="0.25">
      <c r="AA144" s="189"/>
      <c r="AB144" s="189"/>
      <c r="AC144" s="286"/>
      <c r="AD144" s="305"/>
      <c r="AE144" s="305"/>
      <c r="AF144" s="189"/>
      <c r="AG144" s="189"/>
      <c r="AH144" s="189"/>
      <c r="AI144" s="189"/>
      <c r="AJ144" s="189"/>
      <c r="AK144" s="189"/>
      <c r="AL144" s="189"/>
      <c r="AM144" s="189"/>
      <c r="AN144" s="189"/>
    </row>
    <row r="145" spans="27:40" x14ac:dyDescent="0.25">
      <c r="AA145" s="189"/>
      <c r="AB145" s="189"/>
      <c r="AC145" s="286"/>
      <c r="AD145" s="287"/>
      <c r="AE145" s="287"/>
      <c r="AF145" s="189"/>
      <c r="AG145" s="189"/>
      <c r="AH145" s="189"/>
      <c r="AI145" s="189"/>
      <c r="AJ145" s="189"/>
      <c r="AK145" s="189"/>
      <c r="AL145" s="189"/>
      <c r="AM145" s="189"/>
      <c r="AN145" s="189"/>
    </row>
    <row r="146" spans="27:40" x14ac:dyDescent="0.25">
      <c r="AA146" s="189"/>
      <c r="AB146" s="189"/>
      <c r="AC146" s="286"/>
      <c r="AD146" s="287"/>
      <c r="AE146" s="287"/>
      <c r="AF146" s="189"/>
      <c r="AG146" s="189"/>
      <c r="AH146" s="189"/>
      <c r="AI146" s="189"/>
      <c r="AJ146" s="189"/>
      <c r="AK146" s="189"/>
      <c r="AL146" s="189"/>
      <c r="AM146" s="189"/>
      <c r="AN146" s="189"/>
    </row>
    <row r="147" spans="27:40" x14ac:dyDescent="0.25">
      <c r="AA147" s="189"/>
      <c r="AB147" s="189"/>
      <c r="AC147" s="189"/>
      <c r="AD147" s="189"/>
      <c r="AE147" s="189"/>
      <c r="AF147" s="189"/>
      <c r="AG147" s="189"/>
      <c r="AH147" s="189"/>
      <c r="AI147" s="189"/>
      <c r="AJ147" s="189"/>
      <c r="AK147" s="189"/>
      <c r="AL147" s="189"/>
      <c r="AM147" s="189"/>
      <c r="AN147" s="189"/>
    </row>
    <row r="148" spans="27:40" x14ac:dyDescent="0.25">
      <c r="AA148" s="189"/>
      <c r="AB148" s="189"/>
      <c r="AC148" s="189"/>
      <c r="AD148" s="189"/>
      <c r="AE148" s="189"/>
      <c r="AF148" s="189"/>
      <c r="AG148" s="189"/>
      <c r="AH148" s="189"/>
      <c r="AI148" s="189"/>
      <c r="AJ148" s="189"/>
      <c r="AK148" s="189"/>
      <c r="AL148" s="189"/>
      <c r="AM148" s="189"/>
      <c r="AN148" s="189"/>
    </row>
  </sheetData>
  <mergeCells count="11">
    <mergeCell ref="B34:I34"/>
    <mergeCell ref="M34:BL34"/>
    <mergeCell ref="B61:I61"/>
    <mergeCell ref="B64:I64"/>
    <mergeCell ref="M70:BL70"/>
    <mergeCell ref="B5:I5"/>
    <mergeCell ref="M5:BL5"/>
    <mergeCell ref="B6:I6"/>
    <mergeCell ref="M6:BL6"/>
    <mergeCell ref="B33:I33"/>
    <mergeCell ref="M33:BL33"/>
  </mergeCells>
  <pageMargins left="0.7" right="0.7" top="0.75" bottom="0.75" header="0.3" footer="0.3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December 2014</vt:lpstr>
    </vt:vector>
  </TitlesOfParts>
  <Company>Commerce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ComCom</dc:creator>
  <cp:lastModifiedBy>leightonw</cp:lastModifiedBy>
  <dcterms:created xsi:type="dcterms:W3CDTF">2014-12-17T22:56:36Z</dcterms:created>
  <dcterms:modified xsi:type="dcterms:W3CDTF">2014-12-17T23:05:24Z</dcterms:modified>
</cp:coreProperties>
</file>