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85" yWindow="45" windowWidth="8715" windowHeight="11475" tabRatio="733"/>
  </bookViews>
  <sheets>
    <sheet name="Cover sheet" sheetId="10" r:id="rId1"/>
    <sheet name="September 2014" sheetId="6" r:id="rId2"/>
  </sheets>
  <calcPr calcId="145621"/>
</workbook>
</file>

<file path=xl/calcChain.xml><?xml version="1.0" encoding="utf-8"?>
<calcChain xmlns="http://schemas.openxmlformats.org/spreadsheetml/2006/main">
  <c r="BE84" i="6" l="1"/>
  <c r="L26" i="6"/>
  <c r="I37" i="6" l="1"/>
  <c r="BD55" i="6" l="1"/>
  <c r="BD56" i="6"/>
  <c r="BD57" i="6"/>
  <c r="BC56" i="6"/>
  <c r="BC5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37" i="6"/>
  <c r="D40" i="6"/>
  <c r="L10" i="6"/>
  <c r="L39" i="6"/>
  <c r="L40" i="6"/>
  <c r="A41" i="6"/>
  <c r="A42" i="6"/>
  <c r="L15" i="6"/>
  <c r="L44" i="6"/>
  <c r="L17" i="6"/>
  <c r="A46" i="6"/>
  <c r="A47" i="6"/>
  <c r="L48" i="6"/>
  <c r="L49" i="6"/>
  <c r="A50" i="6"/>
  <c r="L51" i="6"/>
  <c r="L52" i="6"/>
  <c r="A53" i="6"/>
  <c r="A54" i="6"/>
  <c r="L55" i="6"/>
  <c r="L56" i="6"/>
  <c r="L29" i="6"/>
  <c r="L18" i="6" l="1"/>
  <c r="L38" i="6"/>
  <c r="L54" i="6"/>
  <c r="A38" i="6"/>
  <c r="L9" i="6"/>
  <c r="L46" i="6"/>
  <c r="L23" i="6"/>
  <c r="A56" i="6"/>
  <c r="A40" i="6"/>
  <c r="L22" i="6"/>
  <c r="L14" i="6"/>
  <c r="A55" i="6"/>
  <c r="A39" i="6"/>
  <c r="L50" i="6"/>
  <c r="L27" i="6"/>
  <c r="L19" i="6"/>
  <c r="L11" i="6"/>
  <c r="A52" i="6"/>
  <c r="A44" i="6"/>
  <c r="L47" i="6"/>
  <c r="A51" i="6"/>
  <c r="A43" i="6"/>
  <c r="A48" i="6"/>
  <c r="L43" i="6"/>
  <c r="L42" i="6"/>
  <c r="L25" i="6"/>
  <c r="L21" i="6"/>
  <c r="L13" i="6"/>
  <c r="L57" i="6"/>
  <c r="L53" i="6"/>
  <c r="L45" i="6"/>
  <c r="L41" i="6"/>
  <c r="L28" i="6"/>
  <c r="L24" i="6"/>
  <c r="L20" i="6"/>
  <c r="L16" i="6"/>
  <c r="L12" i="6"/>
  <c r="A57" i="6"/>
  <c r="A49" i="6"/>
  <c r="A45" i="6"/>
  <c r="AS97" i="6" l="1"/>
  <c r="AL97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BH72" i="6"/>
  <c r="BG72" i="6"/>
  <c r="BF72" i="6"/>
  <c r="BE72" i="6"/>
  <c r="BD72" i="6"/>
  <c r="BC72" i="6"/>
  <c r="BB72" i="6"/>
  <c r="BA72" i="6"/>
  <c r="AZ72" i="6"/>
  <c r="AY72" i="6"/>
  <c r="AX72" i="6"/>
  <c r="AW72" i="6"/>
  <c r="AV72" i="6"/>
  <c r="AU72" i="6"/>
  <c r="AT72" i="6"/>
  <c r="AS72" i="6"/>
  <c r="AR72" i="6"/>
  <c r="AQ72" i="6"/>
  <c r="AP72" i="6"/>
  <c r="AO72" i="6"/>
  <c r="AN72" i="6"/>
  <c r="AM72" i="6"/>
  <c r="AL72" i="6"/>
  <c r="AK72" i="6"/>
  <c r="AJ72" i="6"/>
  <c r="AI72" i="6"/>
  <c r="AH72" i="6"/>
  <c r="AG72" i="6"/>
  <c r="AF72" i="6"/>
  <c r="AE72" i="6"/>
  <c r="AD72" i="6"/>
  <c r="AC72" i="6"/>
  <c r="AB72" i="6"/>
  <c r="AA72" i="6"/>
  <c r="Z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BH71" i="6"/>
  <c r="BG71" i="6"/>
  <c r="BF71" i="6"/>
  <c r="BE71" i="6"/>
  <c r="BD71" i="6"/>
  <c r="BC71" i="6"/>
  <c r="BB71" i="6"/>
  <c r="BA71" i="6"/>
  <c r="AZ71" i="6"/>
  <c r="AY71" i="6"/>
  <c r="AX71" i="6"/>
  <c r="AW71" i="6"/>
  <c r="AV71" i="6"/>
  <c r="AU71" i="6"/>
  <c r="AT71" i="6"/>
  <c r="AS71" i="6"/>
  <c r="AR71" i="6"/>
  <c r="AQ71" i="6"/>
  <c r="AP71" i="6"/>
  <c r="AO71" i="6"/>
  <c r="AN71" i="6"/>
  <c r="AM71" i="6"/>
  <c r="AL71" i="6"/>
  <c r="AK71" i="6"/>
  <c r="AJ71" i="6"/>
  <c r="AI71" i="6"/>
  <c r="AH71" i="6"/>
  <c r="AG71" i="6"/>
  <c r="AF71" i="6"/>
  <c r="AE71" i="6"/>
  <c r="AD71" i="6"/>
  <c r="AC71" i="6"/>
  <c r="AB71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AZ95" i="6"/>
  <c r="AG95" i="6"/>
  <c r="AD95" i="6"/>
  <c r="X95" i="6"/>
  <c r="AZ94" i="6"/>
  <c r="AG94" i="6"/>
  <c r="AD94" i="6"/>
  <c r="X94" i="6"/>
  <c r="F62" i="6"/>
  <c r="BH57" i="6"/>
  <c r="BG57" i="6"/>
  <c r="BF57" i="6"/>
  <c r="BE57" i="6"/>
  <c r="BB57" i="6"/>
  <c r="BA57" i="6"/>
  <c r="AZ57" i="6"/>
  <c r="AZ93" i="6" s="1"/>
  <c r="AY57" i="6"/>
  <c r="AX57" i="6"/>
  <c r="AW57" i="6"/>
  <c r="AV57" i="6"/>
  <c r="AU57" i="6"/>
  <c r="AT57" i="6"/>
  <c r="AS57" i="6"/>
  <c r="AR57" i="6"/>
  <c r="AQ57" i="6"/>
  <c r="AP57" i="6"/>
  <c r="AO57" i="6"/>
  <c r="AN57" i="6"/>
  <c r="AM57" i="6"/>
  <c r="AL57" i="6"/>
  <c r="AK57" i="6"/>
  <c r="AI57" i="6"/>
  <c r="AH57" i="6"/>
  <c r="AG57" i="6"/>
  <c r="AG93" i="6" s="1"/>
  <c r="AF57" i="6"/>
  <c r="AE57" i="6"/>
  <c r="AD57" i="6"/>
  <c r="AD93" i="6" s="1"/>
  <c r="AC57" i="6"/>
  <c r="AB57" i="6"/>
  <c r="AA57" i="6"/>
  <c r="Z57" i="6"/>
  <c r="Y57" i="6"/>
  <c r="X57" i="6"/>
  <c r="X93" i="6" s="1"/>
  <c r="W57" i="6"/>
  <c r="V57" i="6"/>
  <c r="U57" i="6"/>
  <c r="T57" i="6"/>
  <c r="S57" i="6"/>
  <c r="R57" i="6"/>
  <c r="Q57" i="6"/>
  <c r="P57" i="6"/>
  <c r="O57" i="6"/>
  <c r="N57" i="6"/>
  <c r="M57" i="6"/>
  <c r="I57" i="6"/>
  <c r="H57" i="6"/>
  <c r="G57" i="6"/>
  <c r="F57" i="6"/>
  <c r="E57" i="6"/>
  <c r="D57" i="6"/>
  <c r="C57" i="6"/>
  <c r="B57" i="6"/>
  <c r="BH56" i="6"/>
  <c r="BG56" i="6"/>
  <c r="BF56" i="6"/>
  <c r="BE56" i="6"/>
  <c r="BB56" i="6"/>
  <c r="BA56" i="6"/>
  <c r="AZ56" i="6"/>
  <c r="AZ92" i="6" s="1"/>
  <c r="AY56" i="6"/>
  <c r="AX56" i="6"/>
  <c r="AW56" i="6"/>
  <c r="AV56" i="6"/>
  <c r="AU56" i="6"/>
  <c r="AT56" i="6"/>
  <c r="AS56" i="6"/>
  <c r="AR56" i="6"/>
  <c r="AQ56" i="6"/>
  <c r="AP56" i="6"/>
  <c r="AO56" i="6"/>
  <c r="AN56" i="6"/>
  <c r="AM56" i="6"/>
  <c r="AL56" i="6"/>
  <c r="AK56" i="6"/>
  <c r="AI56" i="6"/>
  <c r="AH56" i="6"/>
  <c r="AG56" i="6"/>
  <c r="AG92" i="6" s="1"/>
  <c r="AF56" i="6"/>
  <c r="AE56" i="6"/>
  <c r="AD56" i="6"/>
  <c r="AD92" i="6" s="1"/>
  <c r="AC56" i="6"/>
  <c r="AB56" i="6"/>
  <c r="AA56" i="6"/>
  <c r="Z56" i="6"/>
  <c r="Y56" i="6"/>
  <c r="X56" i="6"/>
  <c r="X92" i="6" s="1"/>
  <c r="W56" i="6"/>
  <c r="V56" i="6"/>
  <c r="U56" i="6"/>
  <c r="T56" i="6"/>
  <c r="S56" i="6"/>
  <c r="R56" i="6"/>
  <c r="Q56" i="6"/>
  <c r="P56" i="6"/>
  <c r="O56" i="6"/>
  <c r="N56" i="6"/>
  <c r="M56" i="6"/>
  <c r="I56" i="6"/>
  <c r="H56" i="6"/>
  <c r="G56" i="6"/>
  <c r="F56" i="6"/>
  <c r="E56" i="6"/>
  <c r="D56" i="6"/>
  <c r="C56" i="6"/>
  <c r="B56" i="6"/>
  <c r="BH55" i="6"/>
  <c r="BG55" i="6"/>
  <c r="BF55" i="6"/>
  <c r="BE55" i="6"/>
  <c r="BC55" i="6"/>
  <c r="BB55" i="6"/>
  <c r="BA55" i="6"/>
  <c r="AZ55" i="6"/>
  <c r="AZ91" i="6" s="1"/>
  <c r="AY55" i="6"/>
  <c r="AX55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I55" i="6"/>
  <c r="AH55" i="6"/>
  <c r="AG55" i="6"/>
  <c r="AG91" i="6" s="1"/>
  <c r="AF55" i="6"/>
  <c r="AE55" i="6"/>
  <c r="AD55" i="6"/>
  <c r="AD91" i="6" s="1"/>
  <c r="AC55" i="6"/>
  <c r="AB55" i="6"/>
  <c r="AA55" i="6"/>
  <c r="Z55" i="6"/>
  <c r="Y55" i="6"/>
  <c r="X55" i="6"/>
  <c r="X91" i="6" s="1"/>
  <c r="W55" i="6"/>
  <c r="V55" i="6"/>
  <c r="U55" i="6"/>
  <c r="T55" i="6"/>
  <c r="S55" i="6"/>
  <c r="R55" i="6"/>
  <c r="Q55" i="6"/>
  <c r="P55" i="6"/>
  <c r="O55" i="6"/>
  <c r="N55" i="6"/>
  <c r="M55" i="6"/>
  <c r="I55" i="6"/>
  <c r="H55" i="6"/>
  <c r="G55" i="6"/>
  <c r="F55" i="6"/>
  <c r="E55" i="6"/>
  <c r="D55" i="6"/>
  <c r="C55" i="6"/>
  <c r="B55" i="6"/>
  <c r="BH54" i="6"/>
  <c r="BG54" i="6"/>
  <c r="BF54" i="6"/>
  <c r="BE54" i="6"/>
  <c r="BD54" i="6"/>
  <c r="BC54" i="6"/>
  <c r="BB54" i="6"/>
  <c r="BA54" i="6"/>
  <c r="AZ54" i="6"/>
  <c r="AZ90" i="6" s="1"/>
  <c r="AY54" i="6"/>
  <c r="AX54" i="6"/>
  <c r="AW54" i="6"/>
  <c r="AV54" i="6"/>
  <c r="AU54" i="6"/>
  <c r="AT54" i="6"/>
  <c r="AS54" i="6"/>
  <c r="AR54" i="6"/>
  <c r="AQ54" i="6"/>
  <c r="AP54" i="6"/>
  <c r="AO54" i="6"/>
  <c r="AN54" i="6"/>
  <c r="AM54" i="6"/>
  <c r="AL54" i="6"/>
  <c r="AK54" i="6"/>
  <c r="AI54" i="6"/>
  <c r="AH54" i="6"/>
  <c r="AG54" i="6"/>
  <c r="AG90" i="6" s="1"/>
  <c r="AF54" i="6"/>
  <c r="AE54" i="6"/>
  <c r="AD54" i="6"/>
  <c r="AD90" i="6" s="1"/>
  <c r="AC54" i="6"/>
  <c r="AB54" i="6"/>
  <c r="AA54" i="6"/>
  <c r="Z54" i="6"/>
  <c r="Y54" i="6"/>
  <c r="X54" i="6"/>
  <c r="X90" i="6" s="1"/>
  <c r="W54" i="6"/>
  <c r="V54" i="6"/>
  <c r="U54" i="6"/>
  <c r="T54" i="6"/>
  <c r="S54" i="6"/>
  <c r="R54" i="6"/>
  <c r="Q54" i="6"/>
  <c r="P54" i="6"/>
  <c r="O54" i="6"/>
  <c r="N54" i="6"/>
  <c r="M54" i="6"/>
  <c r="I54" i="6"/>
  <c r="H54" i="6"/>
  <c r="G54" i="6"/>
  <c r="F54" i="6"/>
  <c r="E54" i="6"/>
  <c r="D54" i="6"/>
  <c r="C54" i="6"/>
  <c r="B54" i="6"/>
  <c r="BH53" i="6"/>
  <c r="BG53" i="6"/>
  <c r="BF53" i="6"/>
  <c r="BE53" i="6"/>
  <c r="BD53" i="6"/>
  <c r="BC53" i="6"/>
  <c r="BB53" i="6"/>
  <c r="BA53" i="6"/>
  <c r="AZ53" i="6"/>
  <c r="AZ89" i="6" s="1"/>
  <c r="AY53" i="6"/>
  <c r="AX53" i="6"/>
  <c r="AW53" i="6"/>
  <c r="AV53" i="6"/>
  <c r="AU53" i="6"/>
  <c r="AT53" i="6"/>
  <c r="AS53" i="6"/>
  <c r="AR53" i="6"/>
  <c r="AQ53" i="6"/>
  <c r="AP53" i="6"/>
  <c r="AO53" i="6"/>
  <c r="AN53" i="6"/>
  <c r="AM53" i="6"/>
  <c r="AL53" i="6"/>
  <c r="AK53" i="6"/>
  <c r="AI53" i="6"/>
  <c r="AH53" i="6"/>
  <c r="AG53" i="6"/>
  <c r="AG89" i="6" s="1"/>
  <c r="AF53" i="6"/>
  <c r="AE53" i="6"/>
  <c r="AD53" i="6"/>
  <c r="AD89" i="6" s="1"/>
  <c r="AC53" i="6"/>
  <c r="AB53" i="6"/>
  <c r="AA53" i="6"/>
  <c r="Z53" i="6"/>
  <c r="Y53" i="6"/>
  <c r="X53" i="6"/>
  <c r="X89" i="6" s="1"/>
  <c r="W53" i="6"/>
  <c r="V53" i="6"/>
  <c r="U53" i="6"/>
  <c r="T53" i="6"/>
  <c r="S53" i="6"/>
  <c r="R53" i="6"/>
  <c r="Q53" i="6"/>
  <c r="P53" i="6"/>
  <c r="O53" i="6"/>
  <c r="N53" i="6"/>
  <c r="M53" i="6"/>
  <c r="I53" i="6"/>
  <c r="H53" i="6"/>
  <c r="G53" i="6"/>
  <c r="F53" i="6"/>
  <c r="E53" i="6"/>
  <c r="D53" i="6"/>
  <c r="C53" i="6"/>
  <c r="B53" i="6"/>
  <c r="BH52" i="6"/>
  <c r="BG52" i="6"/>
  <c r="BF52" i="6"/>
  <c r="BE52" i="6"/>
  <c r="BD52" i="6"/>
  <c r="BC52" i="6"/>
  <c r="BB52" i="6"/>
  <c r="BA52" i="6"/>
  <c r="AZ52" i="6"/>
  <c r="AZ88" i="6" s="1"/>
  <c r="AY52" i="6"/>
  <c r="AX52" i="6"/>
  <c r="AW52" i="6"/>
  <c r="AV52" i="6"/>
  <c r="AU52" i="6"/>
  <c r="AT52" i="6"/>
  <c r="AS52" i="6"/>
  <c r="AR52" i="6"/>
  <c r="AQ52" i="6"/>
  <c r="AP52" i="6"/>
  <c r="AO52" i="6"/>
  <c r="AN52" i="6"/>
  <c r="AM52" i="6"/>
  <c r="AL52" i="6"/>
  <c r="AK52" i="6"/>
  <c r="AI52" i="6"/>
  <c r="AH52" i="6"/>
  <c r="AG52" i="6"/>
  <c r="AG88" i="6" s="1"/>
  <c r="AF52" i="6"/>
  <c r="AE52" i="6"/>
  <c r="AD52" i="6"/>
  <c r="AD88" i="6" s="1"/>
  <c r="AC52" i="6"/>
  <c r="AB52" i="6"/>
  <c r="AA52" i="6"/>
  <c r="Z52" i="6"/>
  <c r="Y52" i="6"/>
  <c r="X52" i="6"/>
  <c r="X88" i="6" s="1"/>
  <c r="W52" i="6"/>
  <c r="V52" i="6"/>
  <c r="U52" i="6"/>
  <c r="T52" i="6"/>
  <c r="S52" i="6"/>
  <c r="R52" i="6"/>
  <c r="Q52" i="6"/>
  <c r="P52" i="6"/>
  <c r="O52" i="6"/>
  <c r="N52" i="6"/>
  <c r="M52" i="6"/>
  <c r="I52" i="6"/>
  <c r="H52" i="6"/>
  <c r="G52" i="6"/>
  <c r="F52" i="6"/>
  <c r="E52" i="6"/>
  <c r="D52" i="6"/>
  <c r="C52" i="6"/>
  <c r="B52" i="6"/>
  <c r="BH51" i="6"/>
  <c r="BG51" i="6"/>
  <c r="BF51" i="6"/>
  <c r="BE51" i="6"/>
  <c r="BD51" i="6"/>
  <c r="BC51" i="6"/>
  <c r="BB51" i="6"/>
  <c r="BA51" i="6"/>
  <c r="AZ51" i="6"/>
  <c r="AZ87" i="6" s="1"/>
  <c r="AY51" i="6"/>
  <c r="AX51" i="6"/>
  <c r="AW51" i="6"/>
  <c r="AV51" i="6"/>
  <c r="AU51" i="6"/>
  <c r="AT51" i="6"/>
  <c r="AS51" i="6"/>
  <c r="AR51" i="6"/>
  <c r="AQ51" i="6"/>
  <c r="AP51" i="6"/>
  <c r="AO51" i="6"/>
  <c r="AN51" i="6"/>
  <c r="AM51" i="6"/>
  <c r="AL51" i="6"/>
  <c r="AK51" i="6"/>
  <c r="AI51" i="6"/>
  <c r="AH51" i="6"/>
  <c r="AG51" i="6"/>
  <c r="AG87" i="6" s="1"/>
  <c r="AF51" i="6"/>
  <c r="AE51" i="6"/>
  <c r="AD51" i="6"/>
  <c r="AD87" i="6" s="1"/>
  <c r="AC51" i="6"/>
  <c r="AB51" i="6"/>
  <c r="AA51" i="6"/>
  <c r="Z51" i="6"/>
  <c r="Y51" i="6"/>
  <c r="X51" i="6"/>
  <c r="X87" i="6" s="1"/>
  <c r="W51" i="6"/>
  <c r="V51" i="6"/>
  <c r="U51" i="6"/>
  <c r="T51" i="6"/>
  <c r="S51" i="6"/>
  <c r="R51" i="6"/>
  <c r="Q51" i="6"/>
  <c r="P51" i="6"/>
  <c r="O51" i="6"/>
  <c r="N51" i="6"/>
  <c r="M51" i="6"/>
  <c r="I51" i="6"/>
  <c r="H51" i="6"/>
  <c r="G51" i="6"/>
  <c r="F51" i="6"/>
  <c r="E51" i="6"/>
  <c r="D51" i="6"/>
  <c r="C51" i="6"/>
  <c r="B51" i="6"/>
  <c r="BH50" i="6"/>
  <c r="BG50" i="6"/>
  <c r="BF50" i="6"/>
  <c r="BE50" i="6"/>
  <c r="BD50" i="6"/>
  <c r="BC50" i="6"/>
  <c r="BB50" i="6"/>
  <c r="BA50" i="6"/>
  <c r="AZ50" i="6"/>
  <c r="AZ86" i="6" s="1"/>
  <c r="AY50" i="6"/>
  <c r="AX50" i="6"/>
  <c r="AW50" i="6"/>
  <c r="AV50" i="6"/>
  <c r="AU50" i="6"/>
  <c r="AT50" i="6"/>
  <c r="AS50" i="6"/>
  <c r="AR50" i="6"/>
  <c r="AQ50" i="6"/>
  <c r="AP50" i="6"/>
  <c r="AO50" i="6"/>
  <c r="AN50" i="6"/>
  <c r="AM50" i="6"/>
  <c r="AL50" i="6"/>
  <c r="AK50" i="6"/>
  <c r="AI50" i="6"/>
  <c r="AH50" i="6"/>
  <c r="AG50" i="6"/>
  <c r="AG86" i="6" s="1"/>
  <c r="AF50" i="6"/>
  <c r="AE50" i="6"/>
  <c r="AD50" i="6"/>
  <c r="AD86" i="6" s="1"/>
  <c r="AC50" i="6"/>
  <c r="AB50" i="6"/>
  <c r="AA50" i="6"/>
  <c r="Z50" i="6"/>
  <c r="Y50" i="6"/>
  <c r="X50" i="6"/>
  <c r="X86" i="6" s="1"/>
  <c r="W50" i="6"/>
  <c r="V50" i="6"/>
  <c r="U50" i="6"/>
  <c r="T50" i="6"/>
  <c r="S50" i="6"/>
  <c r="R50" i="6"/>
  <c r="Q50" i="6"/>
  <c r="P50" i="6"/>
  <c r="O50" i="6"/>
  <c r="N50" i="6"/>
  <c r="M50" i="6"/>
  <c r="I50" i="6"/>
  <c r="H50" i="6"/>
  <c r="G50" i="6"/>
  <c r="F50" i="6"/>
  <c r="E50" i="6"/>
  <c r="D50" i="6"/>
  <c r="C50" i="6"/>
  <c r="B50" i="6"/>
  <c r="BH49" i="6"/>
  <c r="BG49" i="6"/>
  <c r="BF49" i="6"/>
  <c r="BE49" i="6"/>
  <c r="BD49" i="6"/>
  <c r="BC49" i="6"/>
  <c r="BB49" i="6"/>
  <c r="BA49" i="6"/>
  <c r="AZ49" i="6"/>
  <c r="AZ85" i="6" s="1"/>
  <c r="AY49" i="6"/>
  <c r="AX49" i="6"/>
  <c r="AW49" i="6"/>
  <c r="AV49" i="6"/>
  <c r="AU49" i="6"/>
  <c r="AT49" i="6"/>
  <c r="AS49" i="6"/>
  <c r="AR49" i="6"/>
  <c r="AQ49" i="6"/>
  <c r="AP49" i="6"/>
  <c r="AO49" i="6"/>
  <c r="AN49" i="6"/>
  <c r="AM49" i="6"/>
  <c r="AL49" i="6"/>
  <c r="AK49" i="6"/>
  <c r="AI49" i="6"/>
  <c r="AH49" i="6"/>
  <c r="AG49" i="6"/>
  <c r="AG85" i="6" s="1"/>
  <c r="AF49" i="6"/>
  <c r="AE49" i="6"/>
  <c r="AD49" i="6"/>
  <c r="AD85" i="6" s="1"/>
  <c r="AC49" i="6"/>
  <c r="AB49" i="6"/>
  <c r="AA49" i="6"/>
  <c r="Z49" i="6"/>
  <c r="Y49" i="6"/>
  <c r="X49" i="6"/>
  <c r="X85" i="6" s="1"/>
  <c r="W49" i="6"/>
  <c r="V49" i="6"/>
  <c r="U49" i="6"/>
  <c r="T49" i="6"/>
  <c r="S49" i="6"/>
  <c r="R49" i="6"/>
  <c r="Q49" i="6"/>
  <c r="P49" i="6"/>
  <c r="O49" i="6"/>
  <c r="N49" i="6"/>
  <c r="M49" i="6"/>
  <c r="I49" i="6"/>
  <c r="H49" i="6"/>
  <c r="G49" i="6"/>
  <c r="F49" i="6"/>
  <c r="E49" i="6"/>
  <c r="D49" i="6"/>
  <c r="C49" i="6"/>
  <c r="B49" i="6"/>
  <c r="BH48" i="6"/>
  <c r="BG48" i="6"/>
  <c r="BF48" i="6"/>
  <c r="BE48" i="6"/>
  <c r="BD48" i="6"/>
  <c r="BC48" i="6"/>
  <c r="BB48" i="6"/>
  <c r="BA48" i="6"/>
  <c r="AZ48" i="6"/>
  <c r="AZ84" i="6" s="1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L48" i="6"/>
  <c r="AK48" i="6"/>
  <c r="AI48" i="6"/>
  <c r="AH48" i="6"/>
  <c r="AG48" i="6"/>
  <c r="AG84" i="6" s="1"/>
  <c r="AF48" i="6"/>
  <c r="AE48" i="6"/>
  <c r="AD48" i="6"/>
  <c r="AD84" i="6" s="1"/>
  <c r="AC48" i="6"/>
  <c r="AB48" i="6"/>
  <c r="AA48" i="6"/>
  <c r="Z48" i="6"/>
  <c r="Y48" i="6"/>
  <c r="X48" i="6"/>
  <c r="X84" i="6" s="1"/>
  <c r="W48" i="6"/>
  <c r="V48" i="6"/>
  <c r="U48" i="6"/>
  <c r="T48" i="6"/>
  <c r="S48" i="6"/>
  <c r="R48" i="6"/>
  <c r="Q48" i="6"/>
  <c r="P48" i="6"/>
  <c r="O48" i="6"/>
  <c r="N48" i="6"/>
  <c r="M48" i="6"/>
  <c r="I48" i="6"/>
  <c r="H48" i="6"/>
  <c r="G48" i="6"/>
  <c r="F48" i="6"/>
  <c r="E48" i="6"/>
  <c r="D48" i="6"/>
  <c r="C48" i="6"/>
  <c r="B48" i="6"/>
  <c r="BH47" i="6"/>
  <c r="BG47" i="6"/>
  <c r="BF47" i="6"/>
  <c r="BE47" i="6"/>
  <c r="BD47" i="6"/>
  <c r="BC47" i="6"/>
  <c r="BB47" i="6"/>
  <c r="BA47" i="6"/>
  <c r="AZ47" i="6"/>
  <c r="AZ83" i="6" s="1"/>
  <c r="AY47" i="6"/>
  <c r="AX47" i="6"/>
  <c r="AW47" i="6"/>
  <c r="AV47" i="6"/>
  <c r="AU47" i="6"/>
  <c r="AT47" i="6"/>
  <c r="AS47" i="6"/>
  <c r="AR47" i="6"/>
  <c r="AQ47" i="6"/>
  <c r="AP47" i="6"/>
  <c r="AO47" i="6"/>
  <c r="AN47" i="6"/>
  <c r="AM47" i="6"/>
  <c r="AL47" i="6"/>
  <c r="AK47" i="6"/>
  <c r="AI47" i="6"/>
  <c r="AH47" i="6"/>
  <c r="AG47" i="6"/>
  <c r="AG83" i="6" s="1"/>
  <c r="AF47" i="6"/>
  <c r="AE47" i="6"/>
  <c r="AD47" i="6"/>
  <c r="AD83" i="6" s="1"/>
  <c r="AC47" i="6"/>
  <c r="AB47" i="6"/>
  <c r="AA47" i="6"/>
  <c r="Z47" i="6"/>
  <c r="Y47" i="6"/>
  <c r="X47" i="6"/>
  <c r="X83" i="6" s="1"/>
  <c r="W47" i="6"/>
  <c r="V47" i="6"/>
  <c r="U47" i="6"/>
  <c r="T47" i="6"/>
  <c r="S47" i="6"/>
  <c r="R47" i="6"/>
  <c r="Q47" i="6"/>
  <c r="P47" i="6"/>
  <c r="O47" i="6"/>
  <c r="N47" i="6"/>
  <c r="M47" i="6"/>
  <c r="I47" i="6"/>
  <c r="H47" i="6"/>
  <c r="G47" i="6"/>
  <c r="F47" i="6"/>
  <c r="E47" i="6"/>
  <c r="D47" i="6"/>
  <c r="C47" i="6"/>
  <c r="B47" i="6"/>
  <c r="BH46" i="6"/>
  <c r="BG46" i="6"/>
  <c r="BF46" i="6"/>
  <c r="BE46" i="6"/>
  <c r="BD46" i="6"/>
  <c r="BC46" i="6"/>
  <c r="BB46" i="6"/>
  <c r="BA46" i="6"/>
  <c r="AZ46" i="6"/>
  <c r="AZ82" i="6" s="1"/>
  <c r="AY46" i="6"/>
  <c r="AX46" i="6"/>
  <c r="AW46" i="6"/>
  <c r="AV46" i="6"/>
  <c r="AU46" i="6"/>
  <c r="AT46" i="6"/>
  <c r="AS46" i="6"/>
  <c r="AR46" i="6"/>
  <c r="AQ46" i="6"/>
  <c r="AP46" i="6"/>
  <c r="AO46" i="6"/>
  <c r="AN46" i="6"/>
  <c r="AM46" i="6"/>
  <c r="AL46" i="6"/>
  <c r="AK46" i="6"/>
  <c r="AI46" i="6"/>
  <c r="AH46" i="6"/>
  <c r="AG46" i="6"/>
  <c r="AG82" i="6" s="1"/>
  <c r="AF46" i="6"/>
  <c r="AE46" i="6"/>
  <c r="AD46" i="6"/>
  <c r="AD82" i="6" s="1"/>
  <c r="AC46" i="6"/>
  <c r="AB46" i="6"/>
  <c r="AA46" i="6"/>
  <c r="Z46" i="6"/>
  <c r="Y46" i="6"/>
  <c r="X46" i="6"/>
  <c r="X82" i="6" s="1"/>
  <c r="W46" i="6"/>
  <c r="V46" i="6"/>
  <c r="U46" i="6"/>
  <c r="T46" i="6"/>
  <c r="S46" i="6"/>
  <c r="R46" i="6"/>
  <c r="Q46" i="6"/>
  <c r="P46" i="6"/>
  <c r="O46" i="6"/>
  <c r="N46" i="6"/>
  <c r="M46" i="6"/>
  <c r="I46" i="6"/>
  <c r="H46" i="6"/>
  <c r="G46" i="6"/>
  <c r="F46" i="6"/>
  <c r="E46" i="6"/>
  <c r="D46" i="6"/>
  <c r="C46" i="6"/>
  <c r="B46" i="6"/>
  <c r="BH45" i="6"/>
  <c r="BG45" i="6"/>
  <c r="BF45" i="6"/>
  <c r="BE45" i="6"/>
  <c r="BD45" i="6"/>
  <c r="BC45" i="6"/>
  <c r="BB45" i="6"/>
  <c r="BA45" i="6"/>
  <c r="AZ45" i="6"/>
  <c r="AZ81" i="6" s="1"/>
  <c r="AY45" i="6"/>
  <c r="AX45" i="6"/>
  <c r="AW45" i="6"/>
  <c r="AV45" i="6"/>
  <c r="AU45" i="6"/>
  <c r="AT45" i="6"/>
  <c r="AS45" i="6"/>
  <c r="AR45" i="6"/>
  <c r="AQ45" i="6"/>
  <c r="AP45" i="6"/>
  <c r="AO45" i="6"/>
  <c r="AN45" i="6"/>
  <c r="AM45" i="6"/>
  <c r="AL45" i="6"/>
  <c r="AK45" i="6"/>
  <c r="AI45" i="6"/>
  <c r="AH45" i="6"/>
  <c r="AG45" i="6"/>
  <c r="AG81" i="6" s="1"/>
  <c r="AF45" i="6"/>
  <c r="AE45" i="6"/>
  <c r="AD45" i="6"/>
  <c r="AD81" i="6" s="1"/>
  <c r="AC45" i="6"/>
  <c r="AB45" i="6"/>
  <c r="AA45" i="6"/>
  <c r="Z45" i="6"/>
  <c r="Y45" i="6"/>
  <c r="X45" i="6"/>
  <c r="X81" i="6" s="1"/>
  <c r="W45" i="6"/>
  <c r="V45" i="6"/>
  <c r="U45" i="6"/>
  <c r="T45" i="6"/>
  <c r="S45" i="6"/>
  <c r="R45" i="6"/>
  <c r="Q45" i="6"/>
  <c r="P45" i="6"/>
  <c r="O45" i="6"/>
  <c r="N45" i="6"/>
  <c r="M45" i="6"/>
  <c r="I45" i="6"/>
  <c r="H45" i="6"/>
  <c r="G45" i="6"/>
  <c r="F45" i="6"/>
  <c r="E45" i="6"/>
  <c r="D45" i="6"/>
  <c r="C45" i="6"/>
  <c r="B45" i="6"/>
  <c r="BH44" i="6"/>
  <c r="BG44" i="6"/>
  <c r="BF44" i="6"/>
  <c r="BE44" i="6"/>
  <c r="BD44" i="6"/>
  <c r="BC44" i="6"/>
  <c r="BB44" i="6"/>
  <c r="BA44" i="6"/>
  <c r="AZ44" i="6"/>
  <c r="AZ80" i="6" s="1"/>
  <c r="AY44" i="6"/>
  <c r="AX44" i="6"/>
  <c r="AW44" i="6"/>
  <c r="AV44" i="6"/>
  <c r="AU44" i="6"/>
  <c r="AT44" i="6"/>
  <c r="AS44" i="6"/>
  <c r="AR44" i="6"/>
  <c r="AQ44" i="6"/>
  <c r="AP44" i="6"/>
  <c r="AO44" i="6"/>
  <c r="AN44" i="6"/>
  <c r="AM44" i="6"/>
  <c r="AL44" i="6"/>
  <c r="AK44" i="6"/>
  <c r="AI44" i="6"/>
  <c r="AH44" i="6"/>
  <c r="AG44" i="6"/>
  <c r="AG80" i="6" s="1"/>
  <c r="AF44" i="6"/>
  <c r="AE44" i="6"/>
  <c r="AD44" i="6"/>
  <c r="AD80" i="6" s="1"/>
  <c r="AC44" i="6"/>
  <c r="AB44" i="6"/>
  <c r="AA44" i="6"/>
  <c r="Z44" i="6"/>
  <c r="Y44" i="6"/>
  <c r="X44" i="6"/>
  <c r="X80" i="6" s="1"/>
  <c r="W44" i="6"/>
  <c r="V44" i="6"/>
  <c r="U44" i="6"/>
  <c r="T44" i="6"/>
  <c r="S44" i="6"/>
  <c r="R44" i="6"/>
  <c r="Q44" i="6"/>
  <c r="P44" i="6"/>
  <c r="O44" i="6"/>
  <c r="N44" i="6"/>
  <c r="M44" i="6"/>
  <c r="I44" i="6"/>
  <c r="H44" i="6"/>
  <c r="G44" i="6"/>
  <c r="F44" i="6"/>
  <c r="E44" i="6"/>
  <c r="D44" i="6"/>
  <c r="C44" i="6"/>
  <c r="B44" i="6"/>
  <c r="BH43" i="6"/>
  <c r="BG43" i="6"/>
  <c r="BF43" i="6"/>
  <c r="BE43" i="6"/>
  <c r="BD43" i="6"/>
  <c r="BC43" i="6"/>
  <c r="BB43" i="6"/>
  <c r="BA43" i="6"/>
  <c r="AZ43" i="6"/>
  <c r="AZ79" i="6" s="1"/>
  <c r="AY43" i="6"/>
  <c r="AX43" i="6"/>
  <c r="AW43" i="6"/>
  <c r="AV43" i="6"/>
  <c r="AU43" i="6"/>
  <c r="AT43" i="6"/>
  <c r="AS43" i="6"/>
  <c r="AR43" i="6"/>
  <c r="AQ43" i="6"/>
  <c r="AP43" i="6"/>
  <c r="AO43" i="6"/>
  <c r="AN43" i="6"/>
  <c r="AM43" i="6"/>
  <c r="AL43" i="6"/>
  <c r="AK43" i="6"/>
  <c r="AI43" i="6"/>
  <c r="AH43" i="6"/>
  <c r="AG43" i="6"/>
  <c r="AG79" i="6" s="1"/>
  <c r="AF43" i="6"/>
  <c r="AE43" i="6"/>
  <c r="AD43" i="6"/>
  <c r="AD79" i="6" s="1"/>
  <c r="AC43" i="6"/>
  <c r="AB43" i="6"/>
  <c r="AA43" i="6"/>
  <c r="Z43" i="6"/>
  <c r="Y43" i="6"/>
  <c r="X43" i="6"/>
  <c r="X79" i="6" s="1"/>
  <c r="W43" i="6"/>
  <c r="V43" i="6"/>
  <c r="U43" i="6"/>
  <c r="T43" i="6"/>
  <c r="S43" i="6"/>
  <c r="R43" i="6"/>
  <c r="Q43" i="6"/>
  <c r="P43" i="6"/>
  <c r="O43" i="6"/>
  <c r="N43" i="6"/>
  <c r="M43" i="6"/>
  <c r="I43" i="6"/>
  <c r="H43" i="6"/>
  <c r="G43" i="6"/>
  <c r="F43" i="6"/>
  <c r="E43" i="6"/>
  <c r="D43" i="6"/>
  <c r="C43" i="6"/>
  <c r="B43" i="6"/>
  <c r="BH42" i="6"/>
  <c r="BG42" i="6"/>
  <c r="BF42" i="6"/>
  <c r="BE42" i="6"/>
  <c r="BD42" i="6"/>
  <c r="BC42" i="6"/>
  <c r="BB42" i="6"/>
  <c r="BA42" i="6"/>
  <c r="AZ42" i="6"/>
  <c r="AZ78" i="6" s="1"/>
  <c r="AY42" i="6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I42" i="6"/>
  <c r="AH42" i="6"/>
  <c r="AG42" i="6"/>
  <c r="AG78" i="6" s="1"/>
  <c r="AF42" i="6"/>
  <c r="AE42" i="6"/>
  <c r="AD42" i="6"/>
  <c r="AD78" i="6" s="1"/>
  <c r="AC42" i="6"/>
  <c r="AB42" i="6"/>
  <c r="AA42" i="6"/>
  <c r="Z42" i="6"/>
  <c r="Y42" i="6"/>
  <c r="X42" i="6"/>
  <c r="X78" i="6" s="1"/>
  <c r="W42" i="6"/>
  <c r="V42" i="6"/>
  <c r="U42" i="6"/>
  <c r="T42" i="6"/>
  <c r="S42" i="6"/>
  <c r="R42" i="6"/>
  <c r="Q42" i="6"/>
  <c r="P42" i="6"/>
  <c r="O42" i="6"/>
  <c r="N42" i="6"/>
  <c r="M42" i="6"/>
  <c r="I42" i="6"/>
  <c r="H42" i="6"/>
  <c r="G42" i="6"/>
  <c r="F42" i="6"/>
  <c r="E42" i="6"/>
  <c r="D42" i="6"/>
  <c r="C42" i="6"/>
  <c r="B42" i="6"/>
  <c r="BH41" i="6"/>
  <c r="BG41" i="6"/>
  <c r="BF41" i="6"/>
  <c r="BE41" i="6"/>
  <c r="BD41" i="6"/>
  <c r="BC41" i="6"/>
  <c r="BB41" i="6"/>
  <c r="BA41" i="6"/>
  <c r="AZ41" i="6"/>
  <c r="AZ77" i="6" s="1"/>
  <c r="AY41" i="6"/>
  <c r="AX41" i="6"/>
  <c r="AW41" i="6"/>
  <c r="AV41" i="6"/>
  <c r="AU41" i="6"/>
  <c r="AT41" i="6"/>
  <c r="AS41" i="6"/>
  <c r="AR41" i="6"/>
  <c r="AQ41" i="6"/>
  <c r="AP41" i="6"/>
  <c r="AO41" i="6"/>
  <c r="AN41" i="6"/>
  <c r="AM41" i="6"/>
  <c r="AL41" i="6"/>
  <c r="AK41" i="6"/>
  <c r="AI41" i="6"/>
  <c r="AH41" i="6"/>
  <c r="AG41" i="6"/>
  <c r="AG77" i="6" s="1"/>
  <c r="AF41" i="6"/>
  <c r="AE41" i="6"/>
  <c r="AD41" i="6"/>
  <c r="AD77" i="6" s="1"/>
  <c r="AC41" i="6"/>
  <c r="AB41" i="6"/>
  <c r="AA41" i="6"/>
  <c r="Z41" i="6"/>
  <c r="Y41" i="6"/>
  <c r="X41" i="6"/>
  <c r="X77" i="6" s="1"/>
  <c r="W41" i="6"/>
  <c r="V41" i="6"/>
  <c r="U41" i="6"/>
  <c r="T41" i="6"/>
  <c r="S41" i="6"/>
  <c r="R41" i="6"/>
  <c r="Q41" i="6"/>
  <c r="P41" i="6"/>
  <c r="O41" i="6"/>
  <c r="N41" i="6"/>
  <c r="M41" i="6"/>
  <c r="I41" i="6"/>
  <c r="H41" i="6"/>
  <c r="G41" i="6"/>
  <c r="F41" i="6"/>
  <c r="E41" i="6"/>
  <c r="D41" i="6"/>
  <c r="C41" i="6"/>
  <c r="B41" i="6"/>
  <c r="BH40" i="6"/>
  <c r="BG40" i="6"/>
  <c r="BF40" i="6"/>
  <c r="BE40" i="6"/>
  <c r="BD40" i="6"/>
  <c r="BC40" i="6"/>
  <c r="BB40" i="6"/>
  <c r="BA40" i="6"/>
  <c r="AZ40" i="6"/>
  <c r="AZ76" i="6" s="1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K40" i="6"/>
  <c r="AI40" i="6"/>
  <c r="AH40" i="6"/>
  <c r="AG40" i="6"/>
  <c r="AG76" i="6" s="1"/>
  <c r="AF40" i="6"/>
  <c r="AE40" i="6"/>
  <c r="AD40" i="6"/>
  <c r="AD76" i="6" s="1"/>
  <c r="AC40" i="6"/>
  <c r="AB40" i="6"/>
  <c r="AA40" i="6"/>
  <c r="Z40" i="6"/>
  <c r="Y40" i="6"/>
  <c r="X40" i="6"/>
  <c r="X76" i="6" s="1"/>
  <c r="W40" i="6"/>
  <c r="V40" i="6"/>
  <c r="U40" i="6"/>
  <c r="T40" i="6"/>
  <c r="S40" i="6"/>
  <c r="R40" i="6"/>
  <c r="Q40" i="6"/>
  <c r="P40" i="6"/>
  <c r="O40" i="6"/>
  <c r="N40" i="6"/>
  <c r="M40" i="6"/>
  <c r="I40" i="6"/>
  <c r="H40" i="6"/>
  <c r="G40" i="6"/>
  <c r="F40" i="6"/>
  <c r="E40" i="6"/>
  <c r="C40" i="6"/>
  <c r="B40" i="6"/>
  <c r="BH39" i="6"/>
  <c r="BG39" i="6"/>
  <c r="BF39" i="6"/>
  <c r="BE39" i="6"/>
  <c r="BD39" i="6"/>
  <c r="BC39" i="6"/>
  <c r="BB39" i="6"/>
  <c r="BA39" i="6"/>
  <c r="AZ39" i="6"/>
  <c r="AZ75" i="6" s="1"/>
  <c r="AY39" i="6"/>
  <c r="AX39" i="6"/>
  <c r="AW39" i="6"/>
  <c r="AV39" i="6"/>
  <c r="AU39" i="6"/>
  <c r="AT39" i="6"/>
  <c r="AS39" i="6"/>
  <c r="AR39" i="6"/>
  <c r="AQ39" i="6"/>
  <c r="AP39" i="6"/>
  <c r="AO39" i="6"/>
  <c r="AN39" i="6"/>
  <c r="AM39" i="6"/>
  <c r="AL39" i="6"/>
  <c r="AK39" i="6"/>
  <c r="AI39" i="6"/>
  <c r="AH39" i="6"/>
  <c r="AG39" i="6"/>
  <c r="AG75" i="6" s="1"/>
  <c r="AF39" i="6"/>
  <c r="AE39" i="6"/>
  <c r="AD39" i="6"/>
  <c r="AD75" i="6" s="1"/>
  <c r="AC39" i="6"/>
  <c r="AB39" i="6"/>
  <c r="AA39" i="6"/>
  <c r="Z39" i="6"/>
  <c r="Y39" i="6"/>
  <c r="X39" i="6"/>
  <c r="X75" i="6" s="1"/>
  <c r="W39" i="6"/>
  <c r="V39" i="6"/>
  <c r="U39" i="6"/>
  <c r="T39" i="6"/>
  <c r="S39" i="6"/>
  <c r="R39" i="6"/>
  <c r="Q39" i="6"/>
  <c r="P39" i="6"/>
  <c r="O39" i="6"/>
  <c r="N39" i="6"/>
  <c r="M39" i="6"/>
  <c r="I39" i="6"/>
  <c r="H39" i="6"/>
  <c r="G39" i="6"/>
  <c r="F39" i="6"/>
  <c r="E39" i="6"/>
  <c r="D39" i="6"/>
  <c r="C39" i="6"/>
  <c r="B39" i="6"/>
  <c r="BH38" i="6"/>
  <c r="BG38" i="6"/>
  <c r="BF38" i="6"/>
  <c r="BE38" i="6"/>
  <c r="BD38" i="6"/>
  <c r="BC38" i="6"/>
  <c r="BB38" i="6"/>
  <c r="BA38" i="6"/>
  <c r="AZ38" i="6"/>
  <c r="AZ74" i="6" s="1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I38" i="6"/>
  <c r="AH38" i="6"/>
  <c r="AG38" i="6"/>
  <c r="AG74" i="6" s="1"/>
  <c r="AF38" i="6"/>
  <c r="AE38" i="6"/>
  <c r="AD38" i="6"/>
  <c r="AD74" i="6" s="1"/>
  <c r="AC38" i="6"/>
  <c r="AB38" i="6"/>
  <c r="AA38" i="6"/>
  <c r="Z38" i="6"/>
  <c r="Y38" i="6"/>
  <c r="X38" i="6"/>
  <c r="X74" i="6" s="1"/>
  <c r="W38" i="6"/>
  <c r="V38" i="6"/>
  <c r="U38" i="6"/>
  <c r="T38" i="6"/>
  <c r="S38" i="6"/>
  <c r="R38" i="6"/>
  <c r="Q38" i="6"/>
  <c r="P38" i="6"/>
  <c r="O38" i="6"/>
  <c r="N38" i="6"/>
  <c r="M38" i="6"/>
  <c r="I38" i="6"/>
  <c r="H38" i="6"/>
  <c r="G38" i="6"/>
  <c r="F38" i="6"/>
  <c r="E38" i="6"/>
  <c r="D38" i="6"/>
  <c r="C38" i="6"/>
  <c r="B38" i="6"/>
  <c r="BH37" i="6"/>
  <c r="BG37" i="6"/>
  <c r="BF37" i="6"/>
  <c r="BE37" i="6"/>
  <c r="BD37" i="6"/>
  <c r="BC37" i="6"/>
  <c r="BB37" i="6"/>
  <c r="BA37" i="6"/>
  <c r="AZ37" i="6"/>
  <c r="AZ73" i="6" s="1"/>
  <c r="AY37" i="6"/>
  <c r="AX37" i="6"/>
  <c r="AW37" i="6"/>
  <c r="AV37" i="6"/>
  <c r="AU37" i="6"/>
  <c r="AT37" i="6"/>
  <c r="AS37" i="6"/>
  <c r="AR37" i="6"/>
  <c r="AQ37" i="6"/>
  <c r="AP37" i="6"/>
  <c r="AO37" i="6"/>
  <c r="AN37" i="6"/>
  <c r="AM37" i="6"/>
  <c r="AL37" i="6"/>
  <c r="AK37" i="6"/>
  <c r="AI37" i="6"/>
  <c r="AH37" i="6"/>
  <c r="AG37" i="6"/>
  <c r="AG73" i="6" s="1"/>
  <c r="AF37" i="6"/>
  <c r="AE37" i="6"/>
  <c r="AD37" i="6"/>
  <c r="AD73" i="6" s="1"/>
  <c r="AC37" i="6"/>
  <c r="AB37" i="6"/>
  <c r="AA37" i="6"/>
  <c r="Z37" i="6"/>
  <c r="Y37" i="6"/>
  <c r="X37" i="6"/>
  <c r="X73" i="6" s="1"/>
  <c r="W37" i="6"/>
  <c r="V37" i="6"/>
  <c r="U37" i="6"/>
  <c r="T37" i="6"/>
  <c r="S37" i="6"/>
  <c r="R37" i="6"/>
  <c r="Q37" i="6"/>
  <c r="P37" i="6"/>
  <c r="O37" i="6"/>
  <c r="N37" i="6"/>
  <c r="M37" i="6"/>
  <c r="L37" i="6"/>
  <c r="H37" i="6"/>
  <c r="G37" i="6"/>
  <c r="F37" i="6"/>
  <c r="E37" i="6"/>
  <c r="D37" i="6"/>
  <c r="C37" i="6"/>
  <c r="B37" i="6"/>
  <c r="A37" i="6"/>
  <c r="BH36" i="6"/>
  <c r="BG36" i="6"/>
  <c r="BF36" i="6"/>
  <c r="BE36" i="6"/>
  <c r="BD36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I36" i="6"/>
  <c r="H36" i="6"/>
  <c r="G36" i="6"/>
  <c r="F36" i="6"/>
  <c r="E36" i="6"/>
  <c r="D36" i="6"/>
  <c r="BH35" i="6"/>
  <c r="BG35" i="6"/>
  <c r="BF35" i="6"/>
  <c r="BE35" i="6"/>
  <c r="BD35" i="6"/>
  <c r="BC35" i="6"/>
  <c r="BB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I35" i="6"/>
  <c r="H35" i="6"/>
  <c r="G35" i="6"/>
  <c r="F35" i="6"/>
  <c r="E35" i="6"/>
  <c r="D35" i="6"/>
  <c r="D62" i="6" l="1"/>
  <c r="Z92" i="6"/>
  <c r="AJ91" i="6"/>
  <c r="BD92" i="6"/>
  <c r="BD93" i="6"/>
  <c r="Z93" i="6"/>
  <c r="Z89" i="6"/>
  <c r="Z90" i="6"/>
  <c r="Z91" i="6"/>
  <c r="AB92" i="6"/>
  <c r="Z94" i="6"/>
  <c r="AJ95" i="6"/>
  <c r="BC95" i="6"/>
  <c r="AJ92" i="6"/>
  <c r="BC92" i="6"/>
  <c r="AB93" i="6"/>
  <c r="BD94" i="6"/>
  <c r="Z95" i="6"/>
  <c r="AB89" i="6"/>
  <c r="AB90" i="6"/>
  <c r="AJ90" i="6"/>
  <c r="AB91" i="6"/>
  <c r="AJ93" i="6"/>
  <c r="BC93" i="6"/>
  <c r="AB94" i="6"/>
  <c r="BD95" i="6"/>
  <c r="AJ94" i="6"/>
  <c r="BC94" i="6"/>
  <c r="AB95" i="6"/>
  <c r="M93" i="6"/>
  <c r="N93" i="6"/>
  <c r="R93" i="6"/>
  <c r="V93" i="6"/>
  <c r="AH93" i="6"/>
  <c r="AP93" i="6"/>
  <c r="AT93" i="6"/>
  <c r="AX93" i="6"/>
  <c r="BB93" i="6"/>
  <c r="BF93" i="6"/>
  <c r="N94" i="6"/>
  <c r="R94" i="6"/>
  <c r="V94" i="6"/>
  <c r="AH94" i="6"/>
  <c r="AM94" i="6"/>
  <c r="AQ94" i="6"/>
  <c r="AU94" i="6"/>
  <c r="AY94" i="6"/>
  <c r="BE94" i="6"/>
  <c r="M95" i="6"/>
  <c r="Q95" i="6"/>
  <c r="U95" i="6"/>
  <c r="Y95" i="6"/>
  <c r="AC95" i="6"/>
  <c r="AP95" i="6"/>
  <c r="AT95" i="6"/>
  <c r="AX95" i="6"/>
  <c r="BB95" i="6"/>
  <c r="BH95" i="6"/>
  <c r="O93" i="6"/>
  <c r="S93" i="6"/>
  <c r="W93" i="6"/>
  <c r="AA93" i="6"/>
  <c r="AE93" i="6"/>
  <c r="AI93" i="6"/>
  <c r="AM93" i="6"/>
  <c r="AQ93" i="6"/>
  <c r="AU93" i="6"/>
  <c r="AY93" i="6"/>
  <c r="BG93" i="6"/>
  <c r="O94" i="6"/>
  <c r="S94" i="6"/>
  <c r="W94" i="6"/>
  <c r="AA94" i="6"/>
  <c r="AE94" i="6"/>
  <c r="AI94" i="6"/>
  <c r="AN94" i="6"/>
  <c r="AR94" i="6"/>
  <c r="AV94" i="6"/>
  <c r="BF94" i="6"/>
  <c r="N95" i="6"/>
  <c r="R95" i="6"/>
  <c r="V95" i="6"/>
  <c r="AH95" i="6"/>
  <c r="AM95" i="6"/>
  <c r="AQ95" i="6"/>
  <c r="AU95" i="6"/>
  <c r="AY95" i="6"/>
  <c r="BE95" i="6"/>
  <c r="P93" i="6"/>
  <c r="T93" i="6"/>
  <c r="AF93" i="6"/>
  <c r="AN93" i="6"/>
  <c r="AR93" i="6"/>
  <c r="AV93" i="6"/>
  <c r="BH93" i="6"/>
  <c r="P94" i="6"/>
  <c r="T94" i="6"/>
  <c r="AF94" i="6"/>
  <c r="AK94" i="6"/>
  <c r="AO94" i="6"/>
  <c r="AW94" i="6"/>
  <c r="BA94" i="6"/>
  <c r="BG94" i="6"/>
  <c r="O95" i="6"/>
  <c r="S95" i="6"/>
  <c r="W95" i="6"/>
  <c r="AA95" i="6"/>
  <c r="AE95" i="6"/>
  <c r="AI95" i="6"/>
  <c r="AN95" i="6"/>
  <c r="AR95" i="6"/>
  <c r="AV95" i="6"/>
  <c r="BF95" i="6"/>
  <c r="Q93" i="6"/>
  <c r="U93" i="6"/>
  <c r="Y93" i="6"/>
  <c r="AC93" i="6"/>
  <c r="AK93" i="6"/>
  <c r="AO93" i="6"/>
  <c r="AW93" i="6"/>
  <c r="BA93" i="6"/>
  <c r="BE93" i="6"/>
  <c r="M94" i="6"/>
  <c r="Q94" i="6"/>
  <c r="U94" i="6"/>
  <c r="Y94" i="6"/>
  <c r="AC94" i="6"/>
  <c r="AP94" i="6"/>
  <c r="AT94" i="6"/>
  <c r="AX94" i="6"/>
  <c r="BB94" i="6"/>
  <c r="BH94" i="6"/>
  <c r="P95" i="6"/>
  <c r="T95" i="6"/>
  <c r="AF95" i="6"/>
  <c r="AK95" i="6"/>
  <c r="AO95" i="6"/>
  <c r="AW95" i="6"/>
  <c r="BA95" i="6"/>
  <c r="BG95" i="6"/>
  <c r="X97" i="6"/>
  <c r="AZ97" i="6"/>
  <c r="G62" i="6"/>
  <c r="E65" i="6" s="1"/>
  <c r="AG97" i="6"/>
  <c r="AD97" i="6"/>
  <c r="E62" i="6"/>
  <c r="E66" i="6" s="1"/>
  <c r="I62" i="6"/>
  <c r="H62" i="6"/>
  <c r="M86" i="6"/>
  <c r="Y86" i="6"/>
  <c r="AO86" i="6"/>
  <c r="AA87" i="6"/>
  <c r="AE87" i="6"/>
  <c r="AQ87" i="6"/>
  <c r="BC87" i="6"/>
  <c r="BG87" i="6"/>
  <c r="M88" i="6"/>
  <c r="Y88" i="6"/>
  <c r="AO88" i="6"/>
  <c r="AA89" i="6"/>
  <c r="AE89" i="6"/>
  <c r="AQ89" i="6"/>
  <c r="BC89" i="6"/>
  <c r="BG89" i="6"/>
  <c r="M90" i="6"/>
  <c r="Y90" i="6"/>
  <c r="AO90" i="6"/>
  <c r="W91" i="6"/>
  <c r="AA91" i="6"/>
  <c r="AE91" i="6"/>
  <c r="AQ91" i="6"/>
  <c r="BC91" i="6"/>
  <c r="BG91" i="6"/>
  <c r="M92" i="6"/>
  <c r="Y92" i="6"/>
  <c r="AO92" i="6"/>
  <c r="Z86" i="6"/>
  <c r="V88" i="6"/>
  <c r="BB88" i="6"/>
  <c r="AN89" i="6"/>
  <c r="BF90" i="6"/>
  <c r="AN91" i="6"/>
  <c r="BF92" i="6"/>
  <c r="M73" i="6"/>
  <c r="Y73" i="6"/>
  <c r="AO73" i="6"/>
  <c r="AA74" i="6"/>
  <c r="AE74" i="6"/>
  <c r="M75" i="6"/>
  <c r="Y75" i="6"/>
  <c r="M77" i="6"/>
  <c r="M79" i="6"/>
  <c r="M81" i="6"/>
  <c r="M83" i="6"/>
  <c r="Y83" i="6"/>
  <c r="AO83" i="6"/>
  <c r="AA84" i="6"/>
  <c r="AE84" i="6"/>
  <c r="AQ84" i="6"/>
  <c r="BC84" i="6"/>
  <c r="BG84" i="6"/>
  <c r="M85" i="6"/>
  <c r="Y85" i="6"/>
  <c r="AO85" i="6"/>
  <c r="AM86" i="6"/>
  <c r="BC86" i="6"/>
  <c r="AW87" i="6"/>
  <c r="O88" i="6"/>
  <c r="M89" i="6"/>
  <c r="BE89" i="6"/>
  <c r="BE91" i="6"/>
  <c r="AB88" i="6"/>
  <c r="AJ88" i="6"/>
  <c r="AR88" i="6"/>
  <c r="O73" i="6"/>
  <c r="AA73" i="6"/>
  <c r="AE73" i="6"/>
  <c r="AM73" i="6"/>
  <c r="AU73" i="6"/>
  <c r="AY73" i="6"/>
  <c r="BG73" i="6"/>
  <c r="M74" i="6"/>
  <c r="Q74" i="6"/>
  <c r="U74" i="6"/>
  <c r="Y74" i="6"/>
  <c r="AC74" i="6"/>
  <c r="AK74" i="6"/>
  <c r="AO74" i="6"/>
  <c r="AW74" i="6"/>
  <c r="BA74" i="6"/>
  <c r="BE74" i="6"/>
  <c r="O75" i="6"/>
  <c r="S75" i="6"/>
  <c r="W75" i="6"/>
  <c r="AA75" i="6"/>
  <c r="AE75" i="6"/>
  <c r="AI75" i="6"/>
  <c r="AM75" i="6"/>
  <c r="AQ75" i="6"/>
  <c r="AU75" i="6"/>
  <c r="AY75" i="6"/>
  <c r="BC75" i="6"/>
  <c r="BG75" i="6"/>
  <c r="M76" i="6"/>
  <c r="Q76" i="6"/>
  <c r="U76" i="6"/>
  <c r="Y76" i="6"/>
  <c r="AC76" i="6"/>
  <c r="AK76" i="6"/>
  <c r="AO76" i="6"/>
  <c r="AW76" i="6"/>
  <c r="BA76" i="6"/>
  <c r="BE76" i="6"/>
  <c r="O77" i="6"/>
  <c r="S77" i="6"/>
  <c r="W77" i="6"/>
  <c r="AA77" i="6"/>
  <c r="AE77" i="6"/>
  <c r="AI77" i="6"/>
  <c r="AM77" i="6"/>
  <c r="AQ77" i="6"/>
  <c r="AU77" i="6"/>
  <c r="AY77" i="6"/>
  <c r="BC77" i="6"/>
  <c r="BG77" i="6"/>
  <c r="M78" i="6"/>
  <c r="Q78" i="6"/>
  <c r="U78" i="6"/>
  <c r="Y78" i="6"/>
  <c r="AC78" i="6"/>
  <c r="AK78" i="6"/>
  <c r="AO78" i="6"/>
  <c r="AW78" i="6"/>
  <c r="BA78" i="6"/>
  <c r="BE78" i="6"/>
  <c r="O79" i="6"/>
  <c r="S79" i="6"/>
  <c r="W79" i="6"/>
  <c r="AA79" i="6"/>
  <c r="AE79" i="6"/>
  <c r="AI79" i="6"/>
  <c r="AM79" i="6"/>
  <c r="AQ79" i="6"/>
  <c r="AU79" i="6"/>
  <c r="AY79" i="6"/>
  <c r="BC79" i="6"/>
  <c r="BG79" i="6"/>
  <c r="M80" i="6"/>
  <c r="Q80" i="6"/>
  <c r="U80" i="6"/>
  <c r="Y80" i="6"/>
  <c r="AC80" i="6"/>
  <c r="AK80" i="6"/>
  <c r="AO80" i="6"/>
  <c r="AW80" i="6"/>
  <c r="BA80" i="6"/>
  <c r="BE80" i="6"/>
  <c r="O81" i="6"/>
  <c r="S81" i="6"/>
  <c r="W81" i="6"/>
  <c r="AA81" i="6"/>
  <c r="AE81" i="6"/>
  <c r="AI81" i="6"/>
  <c r="AM81" i="6"/>
  <c r="AQ81" i="6"/>
  <c r="AU81" i="6"/>
  <c r="AY81" i="6"/>
  <c r="BC81" i="6"/>
  <c r="BG81" i="6"/>
  <c r="M82" i="6"/>
  <c r="Q82" i="6"/>
  <c r="U82" i="6"/>
  <c r="Y82" i="6"/>
  <c r="AC82" i="6"/>
  <c r="AK82" i="6"/>
  <c r="AO82" i="6"/>
  <c r="AW82" i="6"/>
  <c r="BA82" i="6"/>
  <c r="BE82" i="6"/>
  <c r="O83" i="6"/>
  <c r="S83" i="6"/>
  <c r="W83" i="6"/>
  <c r="AA83" i="6"/>
  <c r="AE83" i="6"/>
  <c r="AI83" i="6"/>
  <c r="AM83" i="6"/>
  <c r="AQ83" i="6"/>
  <c r="AU83" i="6"/>
  <c r="AY83" i="6"/>
  <c r="BC83" i="6"/>
  <c r="BG83" i="6"/>
  <c r="M84" i="6"/>
  <c r="Q84" i="6"/>
  <c r="U84" i="6"/>
  <c r="Y84" i="6"/>
  <c r="AC84" i="6"/>
  <c r="AK84" i="6"/>
  <c r="AO84" i="6"/>
  <c r="AW84" i="6"/>
  <c r="BA84" i="6"/>
  <c r="O85" i="6"/>
  <c r="S85" i="6"/>
  <c r="W85" i="6"/>
  <c r="AA85" i="6"/>
  <c r="AE85" i="6"/>
  <c r="AI85" i="6"/>
  <c r="AM85" i="6"/>
  <c r="AQ85" i="6"/>
  <c r="AU85" i="6"/>
  <c r="AY85" i="6"/>
  <c r="BC85" i="6"/>
  <c r="BG85" i="6"/>
  <c r="Q86" i="6"/>
  <c r="U86" i="6"/>
  <c r="AC86" i="6"/>
  <c r="AK86" i="6"/>
  <c r="AW86" i="6"/>
  <c r="BA86" i="6"/>
  <c r="BE86" i="6"/>
  <c r="O87" i="6"/>
  <c r="S87" i="6"/>
  <c r="W87" i="6"/>
  <c r="AI87" i="6"/>
  <c r="AM87" i="6"/>
  <c r="AU87" i="6"/>
  <c r="AY87" i="6"/>
  <c r="Q88" i="6"/>
  <c r="U88" i="6"/>
  <c r="AC88" i="6"/>
  <c r="S73" i="6"/>
  <c r="W73" i="6"/>
  <c r="AI73" i="6"/>
  <c r="AQ73" i="6"/>
  <c r="BC73" i="6"/>
  <c r="P73" i="6"/>
  <c r="T73" i="6"/>
  <c r="AB73" i="6"/>
  <c r="AF73" i="6"/>
  <c r="AJ73" i="6"/>
  <c r="AN73" i="6"/>
  <c r="AR73" i="6"/>
  <c r="AV73" i="6"/>
  <c r="BD73" i="6"/>
  <c r="BH73" i="6"/>
  <c r="N74" i="6"/>
  <c r="R74" i="6"/>
  <c r="V74" i="6"/>
  <c r="Z74" i="6"/>
  <c r="AH74" i="6"/>
  <c r="AP74" i="6"/>
  <c r="AT74" i="6"/>
  <c r="AX74" i="6"/>
  <c r="BB74" i="6"/>
  <c r="BF74" i="6"/>
  <c r="P75" i="6"/>
  <c r="T75" i="6"/>
  <c r="AB75" i="6"/>
  <c r="AF75" i="6"/>
  <c r="AJ75" i="6"/>
  <c r="AN75" i="6"/>
  <c r="AR75" i="6"/>
  <c r="AV75" i="6"/>
  <c r="BD75" i="6"/>
  <c r="BH75" i="6"/>
  <c r="N76" i="6"/>
  <c r="R76" i="6"/>
  <c r="V76" i="6"/>
  <c r="Z76" i="6"/>
  <c r="AH76" i="6"/>
  <c r="AP76" i="6"/>
  <c r="AT76" i="6"/>
  <c r="AX76" i="6"/>
  <c r="BB76" i="6"/>
  <c r="BF76" i="6"/>
  <c r="P77" i="6"/>
  <c r="T77" i="6"/>
  <c r="AB77" i="6"/>
  <c r="AF77" i="6"/>
  <c r="AJ77" i="6"/>
  <c r="AN77" i="6"/>
  <c r="AR77" i="6"/>
  <c r="AV77" i="6"/>
  <c r="BD77" i="6"/>
  <c r="BH77" i="6"/>
  <c r="N78" i="6"/>
  <c r="R78" i="6"/>
  <c r="V78" i="6"/>
  <c r="Z78" i="6"/>
  <c r="AH78" i="6"/>
  <c r="AP78" i="6"/>
  <c r="AT78" i="6"/>
  <c r="AX78" i="6"/>
  <c r="BB78" i="6"/>
  <c r="BF78" i="6"/>
  <c r="P79" i="6"/>
  <c r="T79" i="6"/>
  <c r="AB79" i="6"/>
  <c r="AF79" i="6"/>
  <c r="AJ79" i="6"/>
  <c r="AN79" i="6"/>
  <c r="AR79" i="6"/>
  <c r="AV79" i="6"/>
  <c r="BD79" i="6"/>
  <c r="BH79" i="6"/>
  <c r="N80" i="6"/>
  <c r="R80" i="6"/>
  <c r="V80" i="6"/>
  <c r="Z80" i="6"/>
  <c r="AH80" i="6"/>
  <c r="AP80" i="6"/>
  <c r="AT80" i="6"/>
  <c r="AX80" i="6"/>
  <c r="BB80" i="6"/>
  <c r="BF80" i="6"/>
  <c r="P81" i="6"/>
  <c r="T81" i="6"/>
  <c r="AB81" i="6"/>
  <c r="AF81" i="6"/>
  <c r="AJ81" i="6"/>
  <c r="AN81" i="6"/>
  <c r="AR81" i="6"/>
  <c r="AV81" i="6"/>
  <c r="BD81" i="6"/>
  <c r="BH81" i="6"/>
  <c r="N82" i="6"/>
  <c r="R82" i="6"/>
  <c r="V82" i="6"/>
  <c r="Z82" i="6"/>
  <c r="AH82" i="6"/>
  <c r="AP82" i="6"/>
  <c r="AT82" i="6"/>
  <c r="AX82" i="6"/>
  <c r="BB82" i="6"/>
  <c r="BF82" i="6"/>
  <c r="P83" i="6"/>
  <c r="T83" i="6"/>
  <c r="AB83" i="6"/>
  <c r="AF83" i="6"/>
  <c r="AJ83" i="6"/>
  <c r="AN83" i="6"/>
  <c r="AR83" i="6"/>
  <c r="AV83" i="6"/>
  <c r="BD83" i="6"/>
  <c r="BH83" i="6"/>
  <c r="N84" i="6"/>
  <c r="R84" i="6"/>
  <c r="V84" i="6"/>
  <c r="Z84" i="6"/>
  <c r="AH84" i="6"/>
  <c r="AP84" i="6"/>
  <c r="AT84" i="6"/>
  <c r="AX84" i="6"/>
  <c r="BB84" i="6"/>
  <c r="BF84" i="6"/>
  <c r="P85" i="6"/>
  <c r="T85" i="6"/>
  <c r="AB85" i="6"/>
  <c r="AF85" i="6"/>
  <c r="AJ85" i="6"/>
  <c r="AN85" i="6"/>
  <c r="AR85" i="6"/>
  <c r="AV85" i="6"/>
  <c r="BD85" i="6"/>
  <c r="BH85" i="6"/>
  <c r="N86" i="6"/>
  <c r="R86" i="6"/>
  <c r="V86" i="6"/>
  <c r="BD87" i="6"/>
  <c r="Q73" i="6"/>
  <c r="U73" i="6"/>
  <c r="AC73" i="6"/>
  <c r="BA73" i="6"/>
  <c r="BE73" i="6"/>
  <c r="O74" i="6"/>
  <c r="S74" i="6"/>
  <c r="W74" i="6"/>
  <c r="AI74" i="6"/>
  <c r="AM74" i="6"/>
  <c r="AQ74" i="6"/>
  <c r="AU74" i="6"/>
  <c r="AY74" i="6"/>
  <c r="BC74" i="6"/>
  <c r="BG74" i="6"/>
  <c r="Q75" i="6"/>
  <c r="U75" i="6"/>
  <c r="AC75" i="6"/>
  <c r="AK75" i="6"/>
  <c r="AO75" i="6"/>
  <c r="AW75" i="6"/>
  <c r="BA75" i="6"/>
  <c r="BE75" i="6"/>
  <c r="O76" i="6"/>
  <c r="S76" i="6"/>
  <c r="W76" i="6"/>
  <c r="AA76" i="6"/>
  <c r="AE76" i="6"/>
  <c r="AI76" i="6"/>
  <c r="AM76" i="6"/>
  <c r="AQ76" i="6"/>
  <c r="AU76" i="6"/>
  <c r="AY76" i="6"/>
  <c r="BC76" i="6"/>
  <c r="BG76" i="6"/>
  <c r="Q77" i="6"/>
  <c r="U77" i="6"/>
  <c r="Y77" i="6"/>
  <c r="AC77" i="6"/>
  <c r="AK77" i="6"/>
  <c r="AO77" i="6"/>
  <c r="AW77" i="6"/>
  <c r="BA77" i="6"/>
  <c r="BE77" i="6"/>
  <c r="O78" i="6"/>
  <c r="S78" i="6"/>
  <c r="W78" i="6"/>
  <c r="AA78" i="6"/>
  <c r="AE78" i="6"/>
  <c r="AI78" i="6"/>
  <c r="AM78" i="6"/>
  <c r="AQ78" i="6"/>
  <c r="AU78" i="6"/>
  <c r="AY78" i="6"/>
  <c r="BC78" i="6"/>
  <c r="BG78" i="6"/>
  <c r="Q79" i="6"/>
  <c r="U79" i="6"/>
  <c r="Y79" i="6"/>
  <c r="AC79" i="6"/>
  <c r="AK79" i="6"/>
  <c r="AO79" i="6"/>
  <c r="AW79" i="6"/>
  <c r="BA79" i="6"/>
  <c r="BE79" i="6"/>
  <c r="O80" i="6"/>
  <c r="S80" i="6"/>
  <c r="W80" i="6"/>
  <c r="AA80" i="6"/>
  <c r="AE80" i="6"/>
  <c r="AI80" i="6"/>
  <c r="AM80" i="6"/>
  <c r="AQ80" i="6"/>
  <c r="AU80" i="6"/>
  <c r="AY80" i="6"/>
  <c r="BC80" i="6"/>
  <c r="BG80" i="6"/>
  <c r="Q81" i="6"/>
  <c r="U81" i="6"/>
  <c r="Y81" i="6"/>
  <c r="AC81" i="6"/>
  <c r="AK81" i="6"/>
  <c r="AO81" i="6"/>
  <c r="AW81" i="6"/>
  <c r="BA81" i="6"/>
  <c r="BE81" i="6"/>
  <c r="O82" i="6"/>
  <c r="S82" i="6"/>
  <c r="W82" i="6"/>
  <c r="AA82" i="6"/>
  <c r="AE82" i="6"/>
  <c r="AI82" i="6"/>
  <c r="AM82" i="6"/>
  <c r="AQ82" i="6"/>
  <c r="AU82" i="6"/>
  <c r="AY82" i="6"/>
  <c r="BC82" i="6"/>
  <c r="BG82" i="6"/>
  <c r="Q83" i="6"/>
  <c r="U83" i="6"/>
  <c r="AC83" i="6"/>
  <c r="AK83" i="6"/>
  <c r="AW83" i="6"/>
  <c r="BA83" i="6"/>
  <c r="BE83" i="6"/>
  <c r="O84" i="6"/>
  <c r="S84" i="6"/>
  <c r="W84" i="6"/>
  <c r="AI84" i="6"/>
  <c r="AM84" i="6"/>
  <c r="AU84" i="6"/>
  <c r="AY84" i="6"/>
  <c r="Q85" i="6"/>
  <c r="U85" i="6"/>
  <c r="AC85" i="6"/>
  <c r="AK85" i="6"/>
  <c r="AW85" i="6"/>
  <c r="BA85" i="6"/>
  <c r="AK73" i="6"/>
  <c r="AW73" i="6"/>
  <c r="N73" i="6"/>
  <c r="R73" i="6"/>
  <c r="V73" i="6"/>
  <c r="Z73" i="6"/>
  <c r="AH73" i="6"/>
  <c r="AP73" i="6"/>
  <c r="AT73" i="6"/>
  <c r="AX73" i="6"/>
  <c r="BB73" i="6"/>
  <c r="BF73" i="6"/>
  <c r="P74" i="6"/>
  <c r="T74" i="6"/>
  <c r="AB74" i="6"/>
  <c r="AF74" i="6"/>
  <c r="AJ74" i="6"/>
  <c r="AN74" i="6"/>
  <c r="AR74" i="6"/>
  <c r="AV74" i="6"/>
  <c r="BD74" i="6"/>
  <c r="BH74" i="6"/>
  <c r="N75" i="6"/>
  <c r="R75" i="6"/>
  <c r="V75" i="6"/>
  <c r="Z75" i="6"/>
  <c r="AH75" i="6"/>
  <c r="AP75" i="6"/>
  <c r="AT75" i="6"/>
  <c r="AX75" i="6"/>
  <c r="BB75" i="6"/>
  <c r="BF75" i="6"/>
  <c r="P76" i="6"/>
  <c r="T76" i="6"/>
  <c r="AB76" i="6"/>
  <c r="AF76" i="6"/>
  <c r="AJ76" i="6"/>
  <c r="AN76" i="6"/>
  <c r="AR76" i="6"/>
  <c r="AV76" i="6"/>
  <c r="BD76" i="6"/>
  <c r="BH76" i="6"/>
  <c r="N77" i="6"/>
  <c r="R77" i="6"/>
  <c r="V77" i="6"/>
  <c r="Z77" i="6"/>
  <c r="AH77" i="6"/>
  <c r="AP77" i="6"/>
  <c r="AT77" i="6"/>
  <c r="AX77" i="6"/>
  <c r="BB77" i="6"/>
  <c r="BF77" i="6"/>
  <c r="P78" i="6"/>
  <c r="T78" i="6"/>
  <c r="AB78" i="6"/>
  <c r="AF78" i="6"/>
  <c r="AJ78" i="6"/>
  <c r="AN78" i="6"/>
  <c r="AR78" i="6"/>
  <c r="AV78" i="6"/>
  <c r="BD78" i="6"/>
  <c r="BH78" i="6"/>
  <c r="N79" i="6"/>
  <c r="R79" i="6"/>
  <c r="V79" i="6"/>
  <c r="Z79" i="6"/>
  <c r="AH79" i="6"/>
  <c r="AP79" i="6"/>
  <c r="AT79" i="6"/>
  <c r="AX79" i="6"/>
  <c r="BB79" i="6"/>
  <c r="BF79" i="6"/>
  <c r="P80" i="6"/>
  <c r="T80" i="6"/>
  <c r="AB80" i="6"/>
  <c r="AF80" i="6"/>
  <c r="AJ80" i="6"/>
  <c r="AN80" i="6"/>
  <c r="AR80" i="6"/>
  <c r="AV80" i="6"/>
  <c r="BD80" i="6"/>
  <c r="BH80" i="6"/>
  <c r="N81" i="6"/>
  <c r="R81" i="6"/>
  <c r="V81" i="6"/>
  <c r="Z81" i="6"/>
  <c r="AH81" i="6"/>
  <c r="AP81" i="6"/>
  <c r="AT81" i="6"/>
  <c r="AX81" i="6"/>
  <c r="BB81" i="6"/>
  <c r="BF81" i="6"/>
  <c r="P82" i="6"/>
  <c r="T82" i="6"/>
  <c r="AB82" i="6"/>
  <c r="AF82" i="6"/>
  <c r="AJ82" i="6"/>
  <c r="AN82" i="6"/>
  <c r="AR82" i="6"/>
  <c r="AV82" i="6"/>
  <c r="BD82" i="6"/>
  <c r="BH82" i="6"/>
  <c r="N83" i="6"/>
  <c r="R83" i="6"/>
  <c r="V83" i="6"/>
  <c r="Z83" i="6"/>
  <c r="AH83" i="6"/>
  <c r="AP83" i="6"/>
  <c r="AT83" i="6"/>
  <c r="AX83" i="6"/>
  <c r="BB83" i="6"/>
  <c r="BF83" i="6"/>
  <c r="P84" i="6"/>
  <c r="T84" i="6"/>
  <c r="AB84" i="6"/>
  <c r="AF84" i="6"/>
  <c r="AJ84" i="6"/>
  <c r="AN84" i="6"/>
  <c r="AR84" i="6"/>
  <c r="AV84" i="6"/>
  <c r="BD84" i="6"/>
  <c r="AF86" i="6"/>
  <c r="AV86" i="6"/>
  <c r="Z87" i="6"/>
  <c r="AP87" i="6"/>
  <c r="BH84" i="6"/>
  <c r="N85" i="6"/>
  <c r="R85" i="6"/>
  <c r="V85" i="6"/>
  <c r="Z85" i="6"/>
  <c r="AH85" i="6"/>
  <c r="AP85" i="6"/>
  <c r="AT85" i="6"/>
  <c r="AX85" i="6"/>
  <c r="BB85" i="6"/>
  <c r="BF85" i="6"/>
  <c r="P86" i="6"/>
  <c r="T86" i="6"/>
  <c r="AB86" i="6"/>
  <c r="AJ86" i="6"/>
  <c r="AN86" i="6"/>
  <c r="AR86" i="6"/>
  <c r="BD86" i="6"/>
  <c r="BH86" i="6"/>
  <c r="N87" i="6"/>
  <c r="R87" i="6"/>
  <c r="V87" i="6"/>
  <c r="AH87" i="6"/>
  <c r="AT87" i="6"/>
  <c r="AX87" i="6"/>
  <c r="BB87" i="6"/>
  <c r="BF87" i="6"/>
  <c r="P88" i="6"/>
  <c r="T88" i="6"/>
  <c r="AF88" i="6"/>
  <c r="AN88" i="6"/>
  <c r="AV88" i="6"/>
  <c r="BD88" i="6"/>
  <c r="BH88" i="6"/>
  <c r="N89" i="6"/>
  <c r="R89" i="6"/>
  <c r="V89" i="6"/>
  <c r="AH89" i="6"/>
  <c r="AP89" i="6"/>
  <c r="AT89" i="6"/>
  <c r="AX89" i="6"/>
  <c r="BB89" i="6"/>
  <c r="BF89" i="6"/>
  <c r="P90" i="6"/>
  <c r="T90" i="6"/>
  <c r="AF90" i="6"/>
  <c r="AN90" i="6"/>
  <c r="AR90" i="6"/>
  <c r="AV90" i="6"/>
  <c r="BD90" i="6"/>
  <c r="BH90" i="6"/>
  <c r="N91" i="6"/>
  <c r="R91" i="6"/>
  <c r="V91" i="6"/>
  <c r="AH91" i="6"/>
  <c r="AP91" i="6"/>
  <c r="AT91" i="6"/>
  <c r="AX91" i="6"/>
  <c r="BB91" i="6"/>
  <c r="BF91" i="6"/>
  <c r="P92" i="6"/>
  <c r="T92" i="6"/>
  <c r="AF92" i="6"/>
  <c r="AN92" i="6"/>
  <c r="AR92" i="6"/>
  <c r="AV92" i="6"/>
  <c r="BH92" i="6"/>
  <c r="AK88" i="6"/>
  <c r="AW88" i="6"/>
  <c r="BA88" i="6"/>
  <c r="BE88" i="6"/>
  <c r="O89" i="6"/>
  <c r="S89" i="6"/>
  <c r="W89" i="6"/>
  <c r="AI89" i="6"/>
  <c r="AM89" i="6"/>
  <c r="AU89" i="6"/>
  <c r="AY89" i="6"/>
  <c r="Q90" i="6"/>
  <c r="U90" i="6"/>
  <c r="AC90" i="6"/>
  <c r="AK90" i="6"/>
  <c r="AW90" i="6"/>
  <c r="BA90" i="6"/>
  <c r="BE90" i="6"/>
  <c r="O91" i="6"/>
  <c r="S91" i="6"/>
  <c r="AI91" i="6"/>
  <c r="AM91" i="6"/>
  <c r="AU91" i="6"/>
  <c r="AY91" i="6"/>
  <c r="Q92" i="6"/>
  <c r="U92" i="6"/>
  <c r="AC92" i="6"/>
  <c r="AK92" i="6"/>
  <c r="AW92" i="6"/>
  <c r="BA92" i="6"/>
  <c r="BE92" i="6"/>
  <c r="AH86" i="6"/>
  <c r="AP86" i="6"/>
  <c r="AT86" i="6"/>
  <c r="AX86" i="6"/>
  <c r="BB86" i="6"/>
  <c r="BF86" i="6"/>
  <c r="P87" i="6"/>
  <c r="T87" i="6"/>
  <c r="AB87" i="6"/>
  <c r="AF87" i="6"/>
  <c r="AJ87" i="6"/>
  <c r="AN87" i="6"/>
  <c r="AR87" i="6"/>
  <c r="AV87" i="6"/>
  <c r="BH87" i="6"/>
  <c r="N88" i="6"/>
  <c r="R88" i="6"/>
  <c r="Z88" i="6"/>
  <c r="AH88" i="6"/>
  <c r="AP88" i="6"/>
  <c r="AT88" i="6"/>
  <c r="AX88" i="6"/>
  <c r="BF88" i="6"/>
  <c r="P89" i="6"/>
  <c r="T89" i="6"/>
  <c r="AF89" i="6"/>
  <c r="AJ89" i="6"/>
  <c r="AR89" i="6"/>
  <c r="AV89" i="6"/>
  <c r="BD89" i="6"/>
  <c r="BH89" i="6"/>
  <c r="N90" i="6"/>
  <c r="R90" i="6"/>
  <c r="V90" i="6"/>
  <c r="AH90" i="6"/>
  <c r="AP90" i="6"/>
  <c r="AT90" i="6"/>
  <c r="AX90" i="6"/>
  <c r="BB90" i="6"/>
  <c r="P91" i="6"/>
  <c r="T91" i="6"/>
  <c r="AF91" i="6"/>
  <c r="AR91" i="6"/>
  <c r="AV91" i="6"/>
  <c r="BD91" i="6"/>
  <c r="BH91" i="6"/>
  <c r="N92" i="6"/>
  <c r="R92" i="6"/>
  <c r="V92" i="6"/>
  <c r="AH92" i="6"/>
  <c r="AP92" i="6"/>
  <c r="AT92" i="6"/>
  <c r="AX92" i="6"/>
  <c r="BB92" i="6"/>
  <c r="BE85" i="6"/>
  <c r="O86" i="6"/>
  <c r="S86" i="6"/>
  <c r="W86" i="6"/>
  <c r="AA86" i="6"/>
  <c r="AE86" i="6"/>
  <c r="AI86" i="6"/>
  <c r="AQ86" i="6"/>
  <c r="AU86" i="6"/>
  <c r="AY86" i="6"/>
  <c r="BG86" i="6"/>
  <c r="M87" i="6"/>
  <c r="Q87" i="6"/>
  <c r="U87" i="6"/>
  <c r="Y87" i="6"/>
  <c r="AC87" i="6"/>
  <c r="AK87" i="6"/>
  <c r="AO87" i="6"/>
  <c r="BA87" i="6"/>
  <c r="BE87" i="6"/>
  <c r="S88" i="6"/>
  <c r="W88" i="6"/>
  <c r="AA88" i="6"/>
  <c r="AE88" i="6"/>
  <c r="AI88" i="6"/>
  <c r="AM88" i="6"/>
  <c r="AQ88" i="6"/>
  <c r="AU88" i="6"/>
  <c r="AY88" i="6"/>
  <c r="BC88" i="6"/>
  <c r="BG88" i="6"/>
  <c r="Q89" i="6"/>
  <c r="U89" i="6"/>
  <c r="Y89" i="6"/>
  <c r="AC89" i="6"/>
  <c r="AK89" i="6"/>
  <c r="AO89" i="6"/>
  <c r="AW89" i="6"/>
  <c r="BA89" i="6"/>
  <c r="O90" i="6"/>
  <c r="S90" i="6"/>
  <c r="W90" i="6"/>
  <c r="AA90" i="6"/>
  <c r="AE90" i="6"/>
  <c r="AI90" i="6"/>
  <c r="AM90" i="6"/>
  <c r="AQ90" i="6"/>
  <c r="AU90" i="6"/>
  <c r="AY90" i="6"/>
  <c r="BC90" i="6"/>
  <c r="BG90" i="6"/>
  <c r="M91" i="6"/>
  <c r="Q91" i="6"/>
  <c r="U91" i="6"/>
  <c r="Y91" i="6"/>
  <c r="AC91" i="6"/>
  <c r="AK91" i="6"/>
  <c r="AO91" i="6"/>
  <c r="AW91" i="6"/>
  <c r="BA91" i="6"/>
  <c r="O92" i="6"/>
  <c r="S92" i="6"/>
  <c r="W92" i="6"/>
  <c r="AA92" i="6"/>
  <c r="AE92" i="6"/>
  <c r="AI92" i="6"/>
  <c r="AM92" i="6"/>
  <c r="AQ92" i="6"/>
  <c r="AU92" i="6"/>
  <c r="AY92" i="6"/>
  <c r="BG92" i="6"/>
  <c r="E67" i="6" l="1"/>
  <c r="AX97" i="6"/>
  <c r="BE97" i="6"/>
  <c r="BA97" i="6"/>
  <c r="AC97" i="6"/>
  <c r="M97" i="6"/>
  <c r="Y97" i="6"/>
  <c r="AO97" i="6"/>
  <c r="Z97" i="6"/>
  <c r="BH97" i="6"/>
  <c r="AN97" i="6"/>
  <c r="T97" i="6"/>
  <c r="AQ97" i="6"/>
  <c r="AM97" i="6"/>
  <c r="AT97" i="6"/>
  <c r="V97" i="6"/>
  <c r="AW97" i="6"/>
  <c r="BD97" i="6"/>
  <c r="AJ97" i="6"/>
  <c r="P97" i="6"/>
  <c r="AI97" i="6"/>
  <c r="AG101" i="6" s="1"/>
  <c r="BG97" i="6"/>
  <c r="AE97" i="6"/>
  <c r="BF97" i="6"/>
  <c r="AP97" i="6"/>
  <c r="R97" i="6"/>
  <c r="AK97" i="6"/>
  <c r="U97" i="6"/>
  <c r="AV97" i="6"/>
  <c r="AF97" i="6"/>
  <c r="W97" i="6"/>
  <c r="AY97" i="6"/>
  <c r="AA97" i="6"/>
  <c r="BB97" i="6"/>
  <c r="AH97" i="6"/>
  <c r="AG102" i="6" s="1"/>
  <c r="N97" i="6"/>
  <c r="Q97" i="6"/>
  <c r="AR97" i="6"/>
  <c r="AB97" i="6"/>
  <c r="BC97" i="6"/>
  <c r="S97" i="6"/>
  <c r="AU97" i="6"/>
  <c r="O97" i="6"/>
  <c r="M102" i="6" s="1"/>
  <c r="AL101" i="6" l="1"/>
  <c r="AL102" i="6"/>
  <c r="AZ101" i="6"/>
  <c r="AZ102" i="6"/>
  <c r="M101" i="6"/>
  <c r="S102" i="6"/>
  <c r="S101" i="6"/>
  <c r="S100" i="6"/>
  <c r="AS101" i="6"/>
  <c r="AS102" i="6"/>
  <c r="AP102" i="6"/>
  <c r="AP101" i="6"/>
  <c r="AG100" i="6"/>
  <c r="X102" i="6"/>
  <c r="X101" i="6"/>
  <c r="AZ100" i="6"/>
  <c r="AP100" i="6"/>
  <c r="X100" i="6"/>
  <c r="M100" i="6"/>
  <c r="AS100" i="6"/>
</calcChain>
</file>

<file path=xl/sharedStrings.xml><?xml version="1.0" encoding="utf-8"?>
<sst xmlns="http://schemas.openxmlformats.org/spreadsheetml/2006/main" count="93" uniqueCount="38">
  <si>
    <t>WACCs are estimated as at</t>
  </si>
  <si>
    <t>Calculation of the risk-free rate</t>
  </si>
  <si>
    <t>Calculation of the debt premium</t>
  </si>
  <si>
    <t>Raw data from Bloomberg on bid yield to maturity for New Zealand government bonds</t>
  </si>
  <si>
    <t>Raw data from Bloomberg on bid yield to maturity for vanilla NZ$ denominated corporate bonds</t>
  </si>
  <si>
    <t>NZGS</t>
  </si>
  <si>
    <t>AIA</t>
  </si>
  <si>
    <t>Genesis</t>
  </si>
  <si>
    <t>MRP</t>
  </si>
  <si>
    <t>Vector</t>
  </si>
  <si>
    <t>WIAL</t>
  </si>
  <si>
    <t>Contact</t>
  </si>
  <si>
    <t>Powerco</t>
  </si>
  <si>
    <t>Transpower</t>
  </si>
  <si>
    <t>Telstra</t>
  </si>
  <si>
    <t>Fonterra</t>
  </si>
  <si>
    <t>Meridian</t>
  </si>
  <si>
    <t>CIAL</t>
  </si>
  <si>
    <t>Annualised bid yield to maturity for each business day</t>
  </si>
  <si>
    <t>Annualisation reflects six monthly payment of interest</t>
  </si>
  <si>
    <t>Un-weighted arithmetic average of the daily annualised bid yields to maturity</t>
  </si>
  <si>
    <t>Average</t>
  </si>
  <si>
    <t>Calculation of the interpolated risk-free rate</t>
  </si>
  <si>
    <t>The risk-free rate is:</t>
  </si>
  <si>
    <t>5 years</t>
  </si>
  <si>
    <t>4 years</t>
  </si>
  <si>
    <t>3 years</t>
  </si>
  <si>
    <t>Calculation of the interpolated bid to bid spread between corporate bonds and New Zealand government bonds</t>
  </si>
  <si>
    <t>Un-weighted arithmetic average of the daily spreads</t>
  </si>
  <si>
    <t>Interpolated debt premium (5 years)</t>
  </si>
  <si>
    <t>Interpolated debt premium (4 years)</t>
  </si>
  <si>
    <t>Interpolated debt premium (3 years)</t>
  </si>
  <si>
    <t>In this case, the yield on the bond with the closest match to the required term to maturity is used when estimating the debt premium.</t>
  </si>
  <si>
    <r>
      <rPr>
        <b/>
        <sz val="11"/>
        <color indexed="8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Cells are left blank where there is insufficient data to linearly interpolate the debt premium.</t>
    </r>
  </si>
  <si>
    <t>Spark</t>
  </si>
  <si>
    <r>
      <rPr>
        <b/>
        <sz val="11"/>
        <rFont val="Calibri"/>
        <family val="2"/>
        <scheme val="minor"/>
      </rPr>
      <t>Date:</t>
    </r>
    <r>
      <rPr>
        <sz val="11"/>
        <rFont val="Calibri"/>
        <family val="2"/>
        <scheme val="minor"/>
      </rPr>
      <t xml:space="preserve"> 30 September 2014</t>
    </r>
  </si>
  <si>
    <t xml:space="preserve">Calculation of risk-free rate and debt premium/s </t>
  </si>
  <si>
    <t>Calculation of risk-free rate and debt premium supporting EDB CPP WACC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</si>
</sst>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00"/>
    <numFmt numFmtId="166" formatCode="0.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u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2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6" borderId="0" applyNumberFormat="0" applyBorder="0" applyAlignment="0" applyProtection="0"/>
    <xf numFmtId="0" fontId="21" fillId="23" borderId="16" applyNumberFormat="0" applyAlignment="0" applyProtection="0"/>
    <xf numFmtId="0" fontId="22" fillId="24" borderId="1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16" applyNumberFormat="0" applyAlignment="0" applyProtection="0"/>
    <xf numFmtId="0" fontId="29" fillId="0" borderId="21" applyNumberFormat="0" applyFill="0" applyAlignment="0" applyProtection="0"/>
    <xf numFmtId="0" fontId="30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6" borderId="22" applyNumberFormat="0" applyFont="0" applyAlignment="0" applyProtection="0"/>
    <xf numFmtId="0" fontId="4" fillId="26" borderId="22" applyNumberFormat="0" applyFont="0" applyAlignment="0" applyProtection="0"/>
    <xf numFmtId="0" fontId="4" fillId="26" borderId="22" applyNumberFormat="0" applyFont="0" applyAlignment="0" applyProtection="0"/>
    <xf numFmtId="0" fontId="4" fillId="26" borderId="22" applyNumberFormat="0" applyFont="0" applyAlignment="0" applyProtection="0"/>
    <xf numFmtId="0" fontId="4" fillId="26" borderId="22" applyNumberFormat="0" applyFont="0" applyAlignment="0" applyProtection="0"/>
    <xf numFmtId="0" fontId="4" fillId="26" borderId="22" applyNumberFormat="0" applyFont="0" applyAlignment="0" applyProtection="0"/>
    <xf numFmtId="0" fontId="31" fillId="23" borderId="23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26" borderId="22" applyNumberFormat="0" applyFont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</cellStyleXfs>
  <cellXfs count="341">
    <xf numFmtId="0" fontId="0" fillId="0" borderId="0" xfId="0"/>
    <xf numFmtId="165" fontId="6" fillId="4" borderId="15" xfId="0" applyNumberFormat="1" applyFont="1" applyFill="1" applyBorder="1"/>
    <xf numFmtId="0" fontId="10" fillId="4" borderId="0" xfId="0" applyFont="1" applyFill="1" applyBorder="1"/>
    <xf numFmtId="0" fontId="10" fillId="4" borderId="0" xfId="0" applyFont="1" applyFill="1"/>
    <xf numFmtId="0" fontId="10" fillId="4" borderId="7" xfId="0" applyFont="1" applyFill="1" applyBorder="1"/>
    <xf numFmtId="2" fontId="10" fillId="4" borderId="0" xfId="0" applyNumberFormat="1" applyFont="1" applyFill="1" applyBorder="1"/>
    <xf numFmtId="0" fontId="10" fillId="4" borderId="15" xfId="0" applyFont="1" applyFill="1" applyBorder="1"/>
    <xf numFmtId="0" fontId="10" fillId="4" borderId="8" xfId="0" applyFont="1" applyFill="1" applyBorder="1"/>
    <xf numFmtId="165" fontId="10" fillId="4" borderId="0" xfId="0" applyNumberFormat="1" applyFont="1" applyFill="1"/>
    <xf numFmtId="165" fontId="10" fillId="4" borderId="9" xfId="0" applyNumberFormat="1" applyFont="1" applyFill="1" applyBorder="1"/>
    <xf numFmtId="165" fontId="10" fillId="4" borderId="7" xfId="0" applyNumberFormat="1" applyFont="1" applyFill="1" applyBorder="1"/>
    <xf numFmtId="0" fontId="16" fillId="4" borderId="0" xfId="0" applyFont="1" applyFill="1"/>
    <xf numFmtId="0" fontId="6" fillId="4" borderId="0" xfId="0" applyFont="1" applyFill="1" applyBorder="1" applyAlignment="1"/>
    <xf numFmtId="0" fontId="6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164" fontId="2" fillId="4" borderId="0" xfId="141" applyFont="1" applyFill="1"/>
    <xf numFmtId="2" fontId="6" fillId="4" borderId="0" xfId="0" applyNumberFormat="1" applyFont="1" applyFill="1" applyBorder="1" applyAlignment="1"/>
    <xf numFmtId="2" fontId="6" fillId="4" borderId="0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/>
    <xf numFmtId="2" fontId="9" fillId="4" borderId="0" xfId="0" applyNumberFormat="1" applyFont="1" applyFill="1" applyBorder="1" applyAlignment="1">
      <alignment horizontal="center"/>
    </xf>
    <xf numFmtId="14" fontId="6" fillId="4" borderId="0" xfId="0" applyNumberFormat="1" applyFont="1" applyFill="1" applyBorder="1" applyAlignment="1">
      <alignment wrapText="1"/>
    </xf>
    <xf numFmtId="14" fontId="6" fillId="4" borderId="0" xfId="0" applyNumberFormat="1" applyFont="1" applyFill="1" applyBorder="1" applyAlignment="1">
      <alignment horizontal="center" wrapText="1"/>
    </xf>
    <xf numFmtId="165" fontId="6" fillId="4" borderId="0" xfId="0" applyNumberFormat="1" applyFont="1" applyFill="1" applyBorder="1" applyAlignment="1">
      <alignment horizontal="center"/>
    </xf>
    <xf numFmtId="165" fontId="6" fillId="4" borderId="5" xfId="0" applyNumberFormat="1" applyFont="1" applyFill="1" applyBorder="1"/>
    <xf numFmtId="165" fontId="6" fillId="4" borderId="0" xfId="0" applyNumberFormat="1" applyFont="1" applyFill="1" applyBorder="1"/>
    <xf numFmtId="165" fontId="6" fillId="4" borderId="7" xfId="0" applyNumberFormat="1" applyFont="1" applyFill="1" applyBorder="1"/>
    <xf numFmtId="0" fontId="11" fillId="4" borderId="0" xfId="0" applyFont="1" applyFill="1"/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6" fillId="4" borderId="0" xfId="0" applyFont="1" applyFill="1" applyBorder="1"/>
    <xf numFmtId="0" fontId="6" fillId="4" borderId="7" xfId="0" applyFont="1" applyFill="1" applyBorder="1"/>
    <xf numFmtId="165" fontId="6" fillId="4" borderId="8" xfId="0" applyNumberFormat="1" applyFont="1" applyFill="1" applyBorder="1"/>
    <xf numFmtId="0" fontId="6" fillId="4" borderId="8" xfId="0" applyFont="1" applyFill="1" applyBorder="1"/>
    <xf numFmtId="0" fontId="6" fillId="4" borderId="9" xfId="0" applyFont="1" applyFill="1" applyBorder="1"/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indent="1"/>
    </xf>
    <xf numFmtId="0" fontId="9" fillId="4" borderId="0" xfId="0" applyFont="1" applyFill="1" applyBorder="1"/>
    <xf numFmtId="166" fontId="9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horizontal="center" wrapText="1"/>
    </xf>
    <xf numFmtId="2" fontId="2" fillId="4" borderId="0" xfId="26" applyNumberFormat="1" applyFont="1" applyFill="1" applyBorder="1" applyAlignment="1">
      <alignment horizontal="center"/>
    </xf>
    <xf numFmtId="0" fontId="2" fillId="4" borderId="13" xfId="140" applyFont="1" applyFill="1" applyBorder="1" applyAlignment="1">
      <alignment horizontal="right"/>
    </xf>
    <xf numFmtId="0" fontId="2" fillId="4" borderId="0" xfId="140" applyFont="1" applyFill="1" applyBorder="1" applyAlignment="1">
      <alignment horizontal="right"/>
    </xf>
    <xf numFmtId="14" fontId="2" fillId="4" borderId="11" xfId="140" applyNumberFormat="1" applyFont="1" applyFill="1" applyBorder="1"/>
    <xf numFmtId="14" fontId="2" fillId="4" borderId="8" xfId="140" applyNumberFormat="1" applyFont="1" applyFill="1" applyBorder="1"/>
    <xf numFmtId="0" fontId="10" fillId="4" borderId="14" xfId="0" applyFont="1" applyFill="1" applyBorder="1"/>
    <xf numFmtId="0" fontId="10" fillId="4" borderId="0" xfId="0" applyFont="1" applyFill="1" applyBorder="1" applyAlignment="1">
      <alignment horizontal="right"/>
    </xf>
    <xf numFmtId="0" fontId="10" fillId="4" borderId="14" xfId="0" applyFont="1" applyFill="1" applyBorder="1" applyAlignment="1">
      <alignment horizontal="right"/>
    </xf>
    <xf numFmtId="0" fontId="10" fillId="4" borderId="6" xfId="0" applyFont="1" applyFill="1" applyBorder="1" applyAlignment="1">
      <alignment horizontal="right"/>
    </xf>
    <xf numFmtId="0" fontId="10" fillId="4" borderId="13" xfId="0" applyFont="1" applyFill="1" applyBorder="1" applyAlignment="1">
      <alignment horizontal="right"/>
    </xf>
    <xf numFmtId="14" fontId="10" fillId="4" borderId="0" xfId="0" applyNumberFormat="1" applyFont="1" applyFill="1" applyBorder="1" applyAlignment="1">
      <alignment horizontal="right"/>
    </xf>
    <xf numFmtId="14" fontId="10" fillId="4" borderId="7" xfId="0" applyNumberFormat="1" applyFont="1" applyFill="1" applyBorder="1"/>
    <xf numFmtId="14" fontId="10" fillId="4" borderId="8" xfId="0" applyNumberFormat="1" applyFont="1" applyFill="1" applyBorder="1"/>
    <xf numFmtId="14" fontId="10" fillId="4" borderId="11" xfId="0" applyNumberFormat="1" applyFont="1" applyFill="1" applyBorder="1"/>
    <xf numFmtId="14" fontId="10" fillId="4" borderId="10" xfId="0" applyNumberFormat="1" applyFont="1" applyFill="1" applyBorder="1"/>
    <xf numFmtId="14" fontId="10" fillId="4" borderId="9" xfId="0" applyNumberFormat="1" applyFont="1" applyFill="1" applyBorder="1" applyAlignment="1">
      <alignment horizontal="right"/>
    </xf>
    <xf numFmtId="14" fontId="10" fillId="4" borderId="11" xfId="0" applyNumberFormat="1" applyFont="1" applyFill="1" applyBorder="1" applyAlignment="1">
      <alignment horizontal="right"/>
    </xf>
    <xf numFmtId="165" fontId="10" fillId="4" borderId="6" xfId="0" applyNumberFormat="1" applyFont="1" applyFill="1" applyBorder="1"/>
    <xf numFmtId="165" fontId="10" fillId="4" borderId="0" xfId="0" applyNumberFormat="1" applyFont="1" applyFill="1" applyBorder="1"/>
    <xf numFmtId="14" fontId="10" fillId="4" borderId="0" xfId="0" applyNumberFormat="1" applyFont="1" applyFill="1" applyBorder="1"/>
    <xf numFmtId="165" fontId="10" fillId="4" borderId="14" xfId="0" applyNumberFormat="1" applyFont="1" applyFill="1" applyBorder="1"/>
    <xf numFmtId="165" fontId="10" fillId="4" borderId="10" xfId="0" applyNumberFormat="1" applyFont="1" applyFill="1" applyBorder="1"/>
    <xf numFmtId="165" fontId="10" fillId="4" borderId="11" xfId="0" applyNumberFormat="1" applyFont="1" applyFill="1" applyBorder="1"/>
    <xf numFmtId="165" fontId="10" fillId="4" borderId="8" xfId="0" applyNumberFormat="1" applyFont="1" applyFill="1" applyBorder="1"/>
    <xf numFmtId="2" fontId="10" fillId="4" borderId="0" xfId="0" applyNumberFormat="1" applyFont="1" applyFill="1"/>
    <xf numFmtId="14" fontId="10" fillId="4" borderId="0" xfId="0" applyNumberFormat="1" applyFont="1" applyFill="1"/>
    <xf numFmtId="0" fontId="10" fillId="4" borderId="15" xfId="0" applyFont="1" applyFill="1" applyBorder="1" applyAlignment="1">
      <alignment horizontal="right"/>
    </xf>
    <xf numFmtId="14" fontId="10" fillId="4" borderId="14" xfId="0" applyNumberFormat="1" applyFont="1" applyFill="1" applyBorder="1" applyAlignment="1">
      <alignment horizontal="right"/>
    </xf>
    <xf numFmtId="165" fontId="10" fillId="4" borderId="15" xfId="0" applyNumberFormat="1" applyFont="1" applyFill="1" applyBorder="1"/>
    <xf numFmtId="165" fontId="10" fillId="4" borderId="13" xfId="0" applyNumberFormat="1" applyFont="1" applyFill="1" applyBorder="1"/>
    <xf numFmtId="165" fontId="10" fillId="4" borderId="12" xfId="0" applyNumberFormat="1" applyFont="1" applyFill="1" applyBorder="1"/>
    <xf numFmtId="165" fontId="10" fillId="4" borderId="5" xfId="0" applyNumberFormat="1" applyFont="1" applyFill="1" applyBorder="1"/>
    <xf numFmtId="14" fontId="10" fillId="4" borderId="0" xfId="0" applyNumberFormat="1" applyFont="1" applyFill="1" applyAlignment="1">
      <alignment horizontal="right" wrapText="1"/>
    </xf>
    <xf numFmtId="165" fontId="10" fillId="4" borderId="2" xfId="0" applyNumberFormat="1" applyFont="1" applyFill="1" applyBorder="1"/>
    <xf numFmtId="165" fontId="10" fillId="4" borderId="3" xfId="0" applyNumberFormat="1" applyFont="1" applyFill="1" applyBorder="1"/>
    <xf numFmtId="2" fontId="10" fillId="4" borderId="3" xfId="0" applyNumberFormat="1" applyFont="1" applyFill="1" applyBorder="1"/>
    <xf numFmtId="165" fontId="10" fillId="4" borderId="4" xfId="0" applyNumberFormat="1" applyFont="1" applyFill="1" applyBorder="1"/>
    <xf numFmtId="14" fontId="10" fillId="4" borderId="0" xfId="0" applyNumberFormat="1" applyFont="1" applyFill="1" applyAlignment="1">
      <alignment wrapText="1"/>
    </xf>
    <xf numFmtId="2" fontId="10" fillId="4" borderId="10" xfId="0" applyNumberFormat="1" applyFont="1" applyFill="1" applyBorder="1"/>
    <xf numFmtId="0" fontId="10" fillId="4" borderId="0" xfId="0" applyFont="1" applyFill="1" applyAlignment="1">
      <alignment horizontal="right"/>
    </xf>
    <xf numFmtId="0" fontId="10" fillId="4" borderId="2" xfId="0" applyFont="1" applyFill="1" applyBorder="1" applyAlignment="1">
      <alignment horizontal="right"/>
    </xf>
    <xf numFmtId="0" fontId="10" fillId="4" borderId="3" xfId="0" applyFont="1" applyFill="1" applyBorder="1" applyAlignment="1">
      <alignment horizontal="right"/>
    </xf>
    <xf numFmtId="0" fontId="10" fillId="4" borderId="4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165" fontId="10" fillId="4" borderId="3" xfId="0" applyNumberFormat="1" applyFont="1" applyFill="1" applyBorder="1" applyAlignment="1">
      <alignment horizontal="right"/>
    </xf>
    <xf numFmtId="165" fontId="10" fillId="4" borderId="4" xfId="0" applyNumberFormat="1" applyFont="1" applyFill="1" applyBorder="1" applyAlignment="1">
      <alignment horizontal="right"/>
    </xf>
    <xf numFmtId="0" fontId="10" fillId="4" borderId="3" xfId="0" applyFont="1" applyFill="1" applyBorder="1"/>
    <xf numFmtId="0" fontId="10" fillId="4" borderId="12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left"/>
    </xf>
    <xf numFmtId="0" fontId="10" fillId="4" borderId="4" xfId="0" applyFont="1" applyFill="1" applyBorder="1"/>
    <xf numFmtId="0" fontId="10" fillId="4" borderId="0" xfId="0" applyFont="1" applyFill="1" applyBorder="1" applyAlignment="1">
      <alignment horizontal="center"/>
    </xf>
    <xf numFmtId="2" fontId="10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left" indent="1"/>
    </xf>
    <xf numFmtId="0" fontId="10" fillId="4" borderId="0" xfId="0" applyFont="1" applyFill="1" applyBorder="1" applyAlignment="1">
      <alignment wrapText="1"/>
    </xf>
    <xf numFmtId="0" fontId="10" fillId="4" borderId="0" xfId="0" applyFont="1" applyFill="1" applyBorder="1" applyAlignment="1">
      <alignment horizontal="center" wrapText="1"/>
    </xf>
    <xf numFmtId="166" fontId="10" fillId="4" borderId="0" xfId="0" applyNumberFormat="1" applyFont="1" applyFill="1" applyBorder="1" applyAlignment="1">
      <alignment horizontal="center" wrapText="1"/>
    </xf>
    <xf numFmtId="2" fontId="10" fillId="4" borderId="0" xfId="0" applyNumberFormat="1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left" vertical="center"/>
    </xf>
    <xf numFmtId="2" fontId="10" fillId="4" borderId="0" xfId="0" applyNumberFormat="1" applyFont="1" applyFill="1" applyBorder="1" applyAlignment="1">
      <alignment horizontal="left"/>
    </xf>
    <xf numFmtId="166" fontId="10" fillId="4" borderId="0" xfId="0" applyNumberFormat="1" applyFont="1" applyFill="1" applyBorder="1" applyAlignment="1">
      <alignment horizontal="left"/>
    </xf>
    <xf numFmtId="0" fontId="10" fillId="4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/>
    <xf numFmtId="165" fontId="10" fillId="2" borderId="6" xfId="0" applyNumberFormat="1" applyFont="1" applyFill="1" applyBorder="1"/>
    <xf numFmtId="0" fontId="10" fillId="2" borderId="13" xfId="85" applyFont="1" applyFill="1" applyBorder="1"/>
    <xf numFmtId="0" fontId="10" fillId="2" borderId="13" xfId="86" applyFont="1" applyFill="1" applyBorder="1"/>
    <xf numFmtId="0" fontId="10" fillId="2" borderId="13" xfId="87" applyFont="1" applyFill="1" applyBorder="1"/>
    <xf numFmtId="0" fontId="10" fillId="2" borderId="13" xfId="89" applyFont="1" applyFill="1" applyBorder="1"/>
    <xf numFmtId="0" fontId="10" fillId="2" borderId="14" xfId="85" applyFont="1" applyFill="1" applyBorder="1"/>
    <xf numFmtId="0" fontId="10" fillId="2" borderId="14" xfId="86" applyFont="1" applyFill="1" applyBorder="1"/>
    <xf numFmtId="0" fontId="10" fillId="2" borderId="14" xfId="87" applyFont="1" applyFill="1" applyBorder="1"/>
    <xf numFmtId="0" fontId="10" fillId="2" borderId="14" xfId="89" applyFont="1" applyFill="1" applyBorder="1"/>
    <xf numFmtId="165" fontId="10" fillId="2" borderId="10" xfId="0" applyNumberFormat="1" applyFont="1" applyFill="1" applyBorder="1"/>
    <xf numFmtId="14" fontId="10" fillId="2" borderId="1" xfId="0" applyNumberFormat="1" applyFont="1" applyFill="1" applyBorder="1"/>
    <xf numFmtId="165" fontId="10" fillId="2" borderId="13" xfId="96" applyNumberFormat="1" applyFont="1" applyFill="1" applyBorder="1"/>
    <xf numFmtId="0" fontId="10" fillId="2" borderId="13" xfId="99" applyFont="1" applyFill="1" applyBorder="1"/>
    <xf numFmtId="165" fontId="10" fillId="2" borderId="13" xfId="101" applyNumberFormat="1" applyFont="1" applyFill="1" applyBorder="1"/>
    <xf numFmtId="165" fontId="2" fillId="2" borderId="14" xfId="140" applyNumberFormat="1" applyFont="1" applyFill="1" applyBorder="1"/>
    <xf numFmtId="0" fontId="10" fillId="2" borderId="13" xfId="105" applyFont="1" applyFill="1" applyBorder="1"/>
    <xf numFmtId="165" fontId="10" fillId="2" borderId="13" xfId="110" applyNumberFormat="1" applyFont="1" applyFill="1" applyBorder="1"/>
    <xf numFmtId="165" fontId="10" fillId="2" borderId="13" xfId="112" applyNumberFormat="1" applyFont="1" applyFill="1" applyBorder="1"/>
    <xf numFmtId="165" fontId="10" fillId="2" borderId="13" xfId="113" applyNumberFormat="1" applyFont="1" applyFill="1" applyBorder="1"/>
    <xf numFmtId="165" fontId="2" fillId="2" borderId="13" xfId="140" applyNumberFormat="1" applyFont="1" applyFill="1" applyBorder="1"/>
    <xf numFmtId="165" fontId="10" fillId="2" borderId="13" xfId="116" applyNumberFormat="1" applyFont="1" applyFill="1" applyBorder="1"/>
    <xf numFmtId="165" fontId="10" fillId="2" borderId="13" xfId="118" applyNumberFormat="1" applyFont="1" applyFill="1" applyBorder="1"/>
    <xf numFmtId="165" fontId="10" fillId="2" borderId="13" xfId="122" applyNumberFormat="1" applyFont="1" applyFill="1" applyBorder="1"/>
    <xf numFmtId="165" fontId="10" fillId="2" borderId="13" xfId="124" applyNumberFormat="1" applyFont="1" applyFill="1" applyBorder="1"/>
    <xf numFmtId="165" fontId="10" fillId="2" borderId="13" xfId="126" applyNumberFormat="1" applyFont="1" applyFill="1" applyBorder="1"/>
    <xf numFmtId="165" fontId="10" fillId="2" borderId="13" xfId="128" applyNumberFormat="1" applyFont="1" applyFill="1" applyBorder="1"/>
    <xf numFmtId="165" fontId="10" fillId="2" borderId="13" xfId="129" applyNumberFormat="1" applyFont="1" applyFill="1" applyBorder="1"/>
    <xf numFmtId="165" fontId="10" fillId="2" borderId="13" xfId="130" applyNumberFormat="1" applyFont="1" applyFill="1" applyBorder="1"/>
    <xf numFmtId="165" fontId="10" fillId="2" borderId="13" xfId="132" applyNumberFormat="1" applyFont="1" applyFill="1" applyBorder="1"/>
    <xf numFmtId="0" fontId="10" fillId="2" borderId="14" xfId="99" applyFont="1" applyFill="1" applyBorder="1"/>
    <xf numFmtId="165" fontId="10" fillId="2" borderId="14" xfId="101" applyNumberFormat="1" applyFont="1" applyFill="1" applyBorder="1"/>
    <xf numFmtId="0" fontId="10" fillId="2" borderId="14" xfId="105" applyFont="1" applyFill="1" applyBorder="1"/>
    <xf numFmtId="165" fontId="10" fillId="2" borderId="14" xfId="110" applyNumberFormat="1" applyFont="1" applyFill="1" applyBorder="1"/>
    <xf numFmtId="165" fontId="10" fillId="2" borderId="14" xfId="112" applyNumberFormat="1" applyFont="1" applyFill="1" applyBorder="1"/>
    <xf numFmtId="165" fontId="10" fillId="2" borderId="14" xfId="113" applyNumberFormat="1" applyFont="1" applyFill="1" applyBorder="1"/>
    <xf numFmtId="165" fontId="10" fillId="2" borderId="14" xfId="116" applyNumberFormat="1" applyFont="1" applyFill="1" applyBorder="1"/>
    <xf numFmtId="165" fontId="10" fillId="2" borderId="14" xfId="118" applyNumberFormat="1" applyFont="1" applyFill="1" applyBorder="1"/>
    <xf numFmtId="165" fontId="10" fillId="2" borderId="14" xfId="122" applyNumberFormat="1" applyFont="1" applyFill="1" applyBorder="1"/>
    <xf numFmtId="165" fontId="10" fillId="2" borderId="14" xfId="124" applyNumberFormat="1" applyFont="1" applyFill="1" applyBorder="1"/>
    <xf numFmtId="165" fontId="10" fillId="2" borderId="14" xfId="126" applyNumberFormat="1" applyFont="1" applyFill="1" applyBorder="1"/>
    <xf numFmtId="165" fontId="10" fillId="2" borderId="14" xfId="128" applyNumberFormat="1" applyFont="1" applyFill="1" applyBorder="1"/>
    <xf numFmtId="165" fontId="10" fillId="2" borderId="14" xfId="129" applyNumberFormat="1" applyFont="1" applyFill="1" applyBorder="1"/>
    <xf numFmtId="165" fontId="10" fillId="2" borderId="14" xfId="130" applyNumberFormat="1" applyFont="1" applyFill="1" applyBorder="1"/>
    <xf numFmtId="165" fontId="10" fillId="2" borderId="14" xfId="132" applyNumberFormat="1" applyFont="1" applyFill="1" applyBorder="1"/>
    <xf numFmtId="165" fontId="10" fillId="2" borderId="14" xfId="0" applyNumberFormat="1" applyFont="1" applyFill="1" applyBorder="1"/>
    <xf numFmtId="2" fontId="6" fillId="3" borderId="15" xfId="0" applyNumberFormat="1" applyFont="1" applyFill="1" applyBorder="1"/>
    <xf numFmtId="2" fontId="6" fillId="3" borderId="0" xfId="0" applyNumberFormat="1" applyFont="1" applyFill="1" applyBorder="1"/>
    <xf numFmtId="2" fontId="6" fillId="3" borderId="8" xfId="0" applyNumberFormat="1" applyFont="1" applyFill="1" applyBorder="1"/>
    <xf numFmtId="165" fontId="10" fillId="3" borderId="6" xfId="0" applyNumberFormat="1" applyFont="1" applyFill="1" applyBorder="1"/>
    <xf numFmtId="165" fontId="10" fillId="3" borderId="14" xfId="0" applyNumberFormat="1" applyFont="1" applyFill="1" applyBorder="1"/>
    <xf numFmtId="165" fontId="10" fillId="3" borderId="12" xfId="0" applyNumberFormat="1" applyFont="1" applyFill="1" applyBorder="1"/>
    <xf numFmtId="165" fontId="10" fillId="3" borderId="13" xfId="0" applyNumberFormat="1" applyFont="1" applyFill="1" applyBorder="1"/>
    <xf numFmtId="165" fontId="10" fillId="3" borderId="7" xfId="0" applyNumberFormat="1" applyFont="1" applyFill="1" applyBorder="1"/>
    <xf numFmtId="165" fontId="10" fillId="3" borderId="0" xfId="0" applyNumberFormat="1" applyFont="1" applyFill="1" applyBorder="1"/>
    <xf numFmtId="165" fontId="10" fillId="3" borderId="10" xfId="0" applyNumberFormat="1" applyFont="1" applyFill="1" applyBorder="1"/>
    <xf numFmtId="165" fontId="10" fillId="3" borderId="11" xfId="0" applyNumberFormat="1" applyFont="1" applyFill="1" applyBorder="1"/>
    <xf numFmtId="165" fontId="10" fillId="3" borderId="9" xfId="0" applyNumberFormat="1" applyFont="1" applyFill="1" applyBorder="1"/>
    <xf numFmtId="165" fontId="10" fillId="3" borderId="8" xfId="0" applyNumberFormat="1" applyFont="1" applyFill="1" applyBorder="1"/>
    <xf numFmtId="165" fontId="6" fillId="3" borderId="6" xfId="0" applyNumberFormat="1" applyFont="1" applyFill="1" applyBorder="1"/>
    <xf numFmtId="165" fontId="6" fillId="3" borderId="10" xfId="0" applyNumberFormat="1" applyFont="1" applyFill="1" applyBorder="1"/>
    <xf numFmtId="165" fontId="6" fillId="3" borderId="0" xfId="0" applyNumberFormat="1" applyFont="1" applyFill="1" applyBorder="1"/>
    <xf numFmtId="165" fontId="6" fillId="3" borderId="8" xfId="0" applyNumberFormat="1" applyFont="1" applyFill="1" applyBorder="1"/>
    <xf numFmtId="0" fontId="12" fillId="4" borderId="0" xfId="0" applyFont="1" applyFill="1" applyBorder="1"/>
    <xf numFmtId="0" fontId="14" fillId="4" borderId="0" xfId="0" applyFont="1" applyFill="1"/>
    <xf numFmtId="0" fontId="10" fillId="2" borderId="0" xfId="88" applyFont="1" applyFill="1" applyBorder="1"/>
    <xf numFmtId="0" fontId="10" fillId="2" borderId="5" xfId="85" applyFont="1" applyFill="1" applyBorder="1"/>
    <xf numFmtId="165" fontId="10" fillId="2" borderId="13" xfId="0" applyNumberFormat="1" applyFont="1" applyFill="1" applyBorder="1"/>
    <xf numFmtId="0" fontId="10" fillId="2" borderId="11" xfId="87" applyFont="1" applyFill="1" applyBorder="1"/>
    <xf numFmtId="0" fontId="10" fillId="2" borderId="11" xfId="89" applyFont="1" applyFill="1" applyBorder="1"/>
    <xf numFmtId="0" fontId="10" fillId="4" borderId="5" xfId="0" applyFont="1" applyFill="1" applyBorder="1" applyAlignment="1">
      <alignment horizontal="right"/>
    </xf>
    <xf numFmtId="0" fontId="10" fillId="2" borderId="11" xfId="85" applyFont="1" applyFill="1" applyBorder="1"/>
    <xf numFmtId="0" fontId="10" fillId="2" borderId="9" xfId="85" applyFont="1" applyFill="1" applyBorder="1"/>
    <xf numFmtId="0" fontId="10" fillId="2" borderId="11" xfId="86" applyFont="1" applyFill="1" applyBorder="1"/>
    <xf numFmtId="0" fontId="10" fillId="2" borderId="8" xfId="88" applyFont="1" applyFill="1" applyBorder="1"/>
    <xf numFmtId="165" fontId="10" fillId="2" borderId="14" xfId="96" applyNumberFormat="1" applyFont="1" applyFill="1" applyBorder="1"/>
    <xf numFmtId="165" fontId="10" fillId="2" borderId="0" xfId="94" applyNumberFormat="1" applyFont="1" applyFill="1" applyBorder="1"/>
    <xf numFmtId="165" fontId="10" fillId="2" borderId="0" xfId="97" applyNumberFormat="1" applyFont="1" applyFill="1" applyBorder="1"/>
    <xf numFmtId="0" fontId="10" fillId="2" borderId="0" xfId="100" applyFont="1" applyFill="1" applyBorder="1"/>
    <xf numFmtId="0" fontId="10" fillId="2" borderId="0" xfId="103" applyFont="1" applyFill="1" applyBorder="1"/>
    <xf numFmtId="0" fontId="10" fillId="2" borderId="0" xfId="104" applyFont="1" applyFill="1" applyBorder="1"/>
    <xf numFmtId="0" fontId="10" fillId="2" borderId="0" xfId="106" applyFont="1" applyFill="1" applyBorder="1"/>
    <xf numFmtId="0" fontId="10" fillId="2" borderId="0" xfId="108" applyFont="1" applyFill="1" applyBorder="1"/>
    <xf numFmtId="0" fontId="10" fillId="2" borderId="0" xfId="109" applyFont="1" applyFill="1" applyBorder="1"/>
    <xf numFmtId="165" fontId="10" fillId="2" borderId="0" xfId="111" applyNumberFormat="1" applyFont="1" applyFill="1" applyBorder="1"/>
    <xf numFmtId="165" fontId="10" fillId="2" borderId="0" xfId="113" applyNumberFormat="1" applyFont="1" applyFill="1" applyBorder="1"/>
    <xf numFmtId="165" fontId="10" fillId="2" borderId="0" xfId="114" applyNumberFormat="1" applyFont="1" applyFill="1" applyBorder="1"/>
    <xf numFmtId="165" fontId="10" fillId="2" borderId="0" xfId="115" applyNumberFormat="1" applyFont="1" applyFill="1" applyBorder="1"/>
    <xf numFmtId="165" fontId="10" fillId="2" borderId="0" xfId="120" applyNumberFormat="1" applyFont="1" applyFill="1" applyBorder="1"/>
    <xf numFmtId="165" fontId="10" fillId="2" borderId="0" xfId="121" applyNumberFormat="1" applyFont="1" applyFill="1" applyBorder="1"/>
    <xf numFmtId="165" fontId="10" fillId="2" borderId="0" xfId="123" applyNumberFormat="1" applyFont="1" applyFill="1" applyBorder="1"/>
    <xf numFmtId="165" fontId="10" fillId="2" borderId="0" xfId="125" applyNumberFormat="1" applyFont="1" applyFill="1" applyBorder="1"/>
    <xf numFmtId="165" fontId="10" fillId="2" borderId="0" xfId="127" applyNumberFormat="1" applyFont="1" applyFill="1" applyBorder="1"/>
    <xf numFmtId="165" fontId="10" fillId="2" borderId="0" xfId="129" applyNumberFormat="1" applyFont="1" applyFill="1" applyBorder="1"/>
    <xf numFmtId="165" fontId="10" fillId="2" borderId="0" xfId="131" applyNumberFormat="1" applyFont="1" applyFill="1" applyBorder="1"/>
    <xf numFmtId="0" fontId="10" fillId="2" borderId="6" xfId="92" applyFont="1" applyFill="1" applyBorder="1"/>
    <xf numFmtId="165" fontId="10" fillId="2" borderId="7" xfId="133" applyNumberFormat="1" applyFont="1" applyFill="1" applyBorder="1"/>
    <xf numFmtId="165" fontId="10" fillId="2" borderId="11" xfId="96" applyNumberFormat="1" applyFont="1" applyFill="1" applyBorder="1"/>
    <xf numFmtId="0" fontId="10" fillId="2" borderId="11" xfId="99" applyFont="1" applyFill="1" applyBorder="1"/>
    <xf numFmtId="165" fontId="10" fillId="2" borderId="11" xfId="101" applyNumberFormat="1" applyFont="1" applyFill="1" applyBorder="1"/>
    <xf numFmtId="165" fontId="2" fillId="2" borderId="11" xfId="140" applyNumberFormat="1" applyFont="1" applyFill="1" applyBorder="1"/>
    <xf numFmtId="0" fontId="10" fillId="2" borderId="11" xfId="105" applyFont="1" applyFill="1" applyBorder="1"/>
    <xf numFmtId="165" fontId="10" fillId="2" borderId="11" xfId="110" applyNumberFormat="1" applyFont="1" applyFill="1" applyBorder="1"/>
    <xf numFmtId="165" fontId="10" fillId="2" borderId="11" xfId="112" applyNumberFormat="1" applyFont="1" applyFill="1" applyBorder="1"/>
    <xf numFmtId="165" fontId="10" fillId="2" borderId="11" xfId="113" applyNumberFormat="1" applyFont="1" applyFill="1" applyBorder="1"/>
    <xf numFmtId="165" fontId="10" fillId="2" borderId="11" xfId="116" applyNumberFormat="1" applyFont="1" applyFill="1" applyBorder="1"/>
    <xf numFmtId="165" fontId="10" fillId="2" borderId="11" xfId="118" applyNumberFormat="1" applyFont="1" applyFill="1" applyBorder="1"/>
    <xf numFmtId="165" fontId="10" fillId="2" borderId="11" xfId="122" applyNumberFormat="1" applyFont="1" applyFill="1" applyBorder="1"/>
    <xf numFmtId="165" fontId="10" fillId="2" borderId="11" xfId="124" applyNumberFormat="1" applyFont="1" applyFill="1" applyBorder="1"/>
    <xf numFmtId="165" fontId="10" fillId="2" borderId="11" xfId="126" applyNumberFormat="1" applyFont="1" applyFill="1" applyBorder="1"/>
    <xf numFmtId="165" fontId="10" fillId="2" borderId="11" xfId="128" applyNumberFormat="1" applyFont="1" applyFill="1" applyBorder="1"/>
    <xf numFmtId="165" fontId="10" fillId="2" borderId="11" xfId="129" applyNumberFormat="1" applyFont="1" applyFill="1" applyBorder="1"/>
    <xf numFmtId="165" fontId="10" fillId="2" borderId="11" xfId="130" applyNumberFormat="1" applyFont="1" applyFill="1" applyBorder="1"/>
    <xf numFmtId="165" fontId="10" fillId="2" borderId="11" xfId="132" applyNumberFormat="1" applyFont="1" applyFill="1" applyBorder="1"/>
    <xf numFmtId="0" fontId="10" fillId="2" borderId="12" xfId="92" applyFont="1" applyFill="1" applyBorder="1"/>
    <xf numFmtId="0" fontId="10" fillId="2" borderId="10" xfId="92" applyFont="1" applyFill="1" applyBorder="1"/>
    <xf numFmtId="0" fontId="10" fillId="2" borderId="13" xfId="93" applyFont="1" applyFill="1" applyBorder="1"/>
    <xf numFmtId="0" fontId="10" fillId="2" borderId="14" xfId="93" applyFont="1" applyFill="1" applyBorder="1"/>
    <xf numFmtId="0" fontId="10" fillId="2" borderId="11" xfId="93" applyFont="1" applyFill="1" applyBorder="1"/>
    <xf numFmtId="165" fontId="10" fillId="2" borderId="15" xfId="94" applyNumberFormat="1" applyFont="1" applyFill="1" applyBorder="1"/>
    <xf numFmtId="165" fontId="10" fillId="2" borderId="8" xfId="94" applyNumberFormat="1" applyFont="1" applyFill="1" applyBorder="1"/>
    <xf numFmtId="165" fontId="10" fillId="2" borderId="15" xfId="97" applyNumberFormat="1" applyFont="1" applyFill="1" applyBorder="1"/>
    <xf numFmtId="165" fontId="10" fillId="2" borderId="8" xfId="97" applyNumberFormat="1" applyFont="1" applyFill="1" applyBorder="1"/>
    <xf numFmtId="0" fontId="10" fillId="2" borderId="14" xfId="98" applyFont="1" applyFill="1" applyBorder="1"/>
    <xf numFmtId="0" fontId="10" fillId="2" borderId="11" xfId="98" applyFont="1" applyFill="1" applyBorder="1"/>
    <xf numFmtId="0" fontId="10" fillId="2" borderId="7" xfId="102" applyFont="1" applyFill="1" applyBorder="1"/>
    <xf numFmtId="14" fontId="10" fillId="4" borderId="9" xfId="0" applyNumberFormat="1" applyFont="1" applyFill="1" applyBorder="1"/>
    <xf numFmtId="0" fontId="10" fillId="2" borderId="5" xfId="102" applyFont="1" applyFill="1" applyBorder="1"/>
    <xf numFmtId="0" fontId="10" fillId="2" borderId="9" xfId="102" applyFont="1" applyFill="1" applyBorder="1"/>
    <xf numFmtId="0" fontId="10" fillId="2" borderId="15" xfId="100" applyFont="1" applyFill="1" applyBorder="1"/>
    <xf numFmtId="0" fontId="10" fillId="2" borderId="8" xfId="100" applyFont="1" applyFill="1" applyBorder="1"/>
    <xf numFmtId="0" fontId="10" fillId="2" borderId="15" xfId="103" applyFont="1" applyFill="1" applyBorder="1"/>
    <xf numFmtId="0" fontId="10" fillId="2" borderId="8" xfId="103" applyFont="1" applyFill="1" applyBorder="1"/>
    <xf numFmtId="0" fontId="10" fillId="2" borderId="15" xfId="104" applyFont="1" applyFill="1" applyBorder="1"/>
    <xf numFmtId="0" fontId="10" fillId="2" borderId="8" xfId="104" applyFont="1" applyFill="1" applyBorder="1"/>
    <xf numFmtId="0" fontId="10" fillId="2" borderId="15" xfId="106" applyFont="1" applyFill="1" applyBorder="1"/>
    <xf numFmtId="0" fontId="10" fillId="2" borderId="8" xfId="106" applyFont="1" applyFill="1" applyBorder="1"/>
    <xf numFmtId="0" fontId="10" fillId="2" borderId="13" xfId="107" applyFont="1" applyFill="1" applyBorder="1"/>
    <xf numFmtId="0" fontId="10" fillId="2" borderId="14" xfId="107" applyFont="1" applyFill="1" applyBorder="1"/>
    <xf numFmtId="0" fontId="10" fillId="2" borderId="11" xfId="107" applyFont="1" applyFill="1" applyBorder="1"/>
    <xf numFmtId="0" fontId="10" fillId="2" borderId="15" xfId="108" applyFont="1" applyFill="1" applyBorder="1"/>
    <xf numFmtId="0" fontId="10" fillId="2" borderId="8" xfId="108" applyFont="1" applyFill="1" applyBorder="1"/>
    <xf numFmtId="0" fontId="10" fillId="2" borderId="15" xfId="109" applyFont="1" applyFill="1" applyBorder="1"/>
    <xf numFmtId="0" fontId="10" fillId="2" borderId="8" xfId="109" applyFont="1" applyFill="1" applyBorder="1"/>
    <xf numFmtId="165" fontId="10" fillId="2" borderId="15" xfId="111" applyNumberFormat="1" applyFont="1" applyFill="1" applyBorder="1"/>
    <xf numFmtId="165" fontId="10" fillId="2" borderId="8" xfId="111" applyNumberFormat="1" applyFont="1" applyFill="1" applyBorder="1"/>
    <xf numFmtId="165" fontId="10" fillId="2" borderId="15" xfId="113" applyNumberFormat="1" applyFont="1" applyFill="1" applyBorder="1"/>
    <xf numFmtId="165" fontId="10" fillId="2" borderId="8" xfId="113" applyNumberFormat="1" applyFont="1" applyFill="1" applyBorder="1"/>
    <xf numFmtId="165" fontId="10" fillId="2" borderId="15" xfId="114" applyNumberFormat="1" applyFont="1" applyFill="1" applyBorder="1"/>
    <xf numFmtId="165" fontId="10" fillId="2" borderId="8" xfId="114" applyNumberFormat="1" applyFont="1" applyFill="1" applyBorder="1"/>
    <xf numFmtId="165" fontId="10" fillId="2" borderId="15" xfId="115" applyNumberFormat="1" applyFont="1" applyFill="1" applyBorder="1"/>
    <xf numFmtId="165" fontId="10" fillId="2" borderId="8" xfId="115" applyNumberFormat="1" applyFont="1" applyFill="1" applyBorder="1"/>
    <xf numFmtId="165" fontId="10" fillId="2" borderId="5" xfId="119" applyNumberFormat="1" applyFont="1" applyFill="1" applyBorder="1"/>
    <xf numFmtId="165" fontId="10" fillId="2" borderId="9" xfId="119" applyNumberFormat="1" applyFont="1" applyFill="1" applyBorder="1"/>
    <xf numFmtId="165" fontId="10" fillId="2" borderId="6" xfId="117" applyNumberFormat="1" applyFont="1" applyFill="1" applyBorder="1"/>
    <xf numFmtId="165" fontId="10" fillId="2" borderId="12" xfId="117" applyNumberFormat="1" applyFont="1" applyFill="1" applyBorder="1"/>
    <xf numFmtId="165" fontId="10" fillId="2" borderId="10" xfId="117" applyNumberFormat="1" applyFont="1" applyFill="1" applyBorder="1"/>
    <xf numFmtId="165" fontId="10" fillId="2" borderId="7" xfId="119" applyNumberFormat="1" applyFont="1" applyFill="1" applyBorder="1"/>
    <xf numFmtId="165" fontId="10" fillId="2" borderId="15" xfId="120" applyNumberFormat="1" applyFont="1" applyFill="1" applyBorder="1"/>
    <xf numFmtId="165" fontId="10" fillId="2" borderId="8" xfId="120" applyNumberFormat="1" applyFont="1" applyFill="1" applyBorder="1"/>
    <xf numFmtId="165" fontId="10" fillId="2" borderId="15" xfId="121" applyNumberFormat="1" applyFont="1" applyFill="1" applyBorder="1"/>
    <xf numFmtId="165" fontId="10" fillId="2" borderId="8" xfId="121" applyNumberFormat="1" applyFont="1" applyFill="1" applyBorder="1"/>
    <xf numFmtId="165" fontId="10" fillId="2" borderId="15" xfId="123" applyNumberFormat="1" applyFont="1" applyFill="1" applyBorder="1"/>
    <xf numFmtId="165" fontId="10" fillId="2" borderId="8" xfId="123" applyNumberFormat="1" applyFont="1" applyFill="1" applyBorder="1"/>
    <xf numFmtId="165" fontId="10" fillId="2" borderId="15" xfId="125" applyNumberFormat="1" applyFont="1" applyFill="1" applyBorder="1"/>
    <xf numFmtId="165" fontId="10" fillId="2" borderId="8" xfId="125" applyNumberFormat="1" applyFont="1" applyFill="1" applyBorder="1"/>
    <xf numFmtId="165" fontId="10" fillId="2" borderId="5" xfId="133" applyNumberFormat="1" applyFont="1" applyFill="1" applyBorder="1"/>
    <xf numFmtId="165" fontId="10" fillId="2" borderId="9" xfId="133" applyNumberFormat="1" applyFont="1" applyFill="1" applyBorder="1"/>
    <xf numFmtId="165" fontId="10" fillId="2" borderId="15" xfId="131" applyNumberFormat="1" applyFont="1" applyFill="1" applyBorder="1"/>
    <xf numFmtId="165" fontId="10" fillId="2" borderId="8" xfId="131" applyNumberFormat="1" applyFont="1" applyFill="1" applyBorder="1"/>
    <xf numFmtId="165" fontId="10" fillId="2" borderId="15" xfId="129" applyNumberFormat="1" applyFont="1" applyFill="1" applyBorder="1"/>
    <xf numFmtId="165" fontId="10" fillId="2" borderId="8" xfId="129" applyNumberFormat="1" applyFont="1" applyFill="1" applyBorder="1"/>
    <xf numFmtId="165" fontId="10" fillId="2" borderId="15" xfId="127" applyNumberFormat="1" applyFont="1" applyFill="1" applyBorder="1"/>
    <xf numFmtId="165" fontId="10" fillId="2" borderId="8" xfId="127" applyNumberFormat="1" applyFont="1" applyFill="1" applyBorder="1"/>
    <xf numFmtId="0" fontId="13" fillId="4" borderId="0" xfId="0" applyFont="1" applyFill="1" applyBorder="1" applyAlignment="1"/>
    <xf numFmtId="0" fontId="2" fillId="4" borderId="0" xfId="0" applyFont="1" applyFill="1" applyBorder="1"/>
    <xf numFmtId="0" fontId="6" fillId="3" borderId="6" xfId="0" applyNumberFormat="1" applyFont="1" applyFill="1" applyBorder="1"/>
    <xf numFmtId="0" fontId="6" fillId="3" borderId="10" xfId="0" applyNumberFormat="1" applyFont="1" applyFill="1" applyBorder="1"/>
    <xf numFmtId="0" fontId="6" fillId="3" borderId="0" xfId="0" applyFont="1" applyFill="1" applyBorder="1"/>
    <xf numFmtId="0" fontId="6" fillId="3" borderId="8" xfId="0" applyFont="1" applyFill="1" applyBorder="1"/>
    <xf numFmtId="0" fontId="6" fillId="3" borderId="14" xfId="0" applyFont="1" applyFill="1" applyBorder="1"/>
    <xf numFmtId="0" fontId="6" fillId="3" borderId="11" xfId="0" applyFont="1" applyFill="1" applyBorder="1"/>
    <xf numFmtId="0" fontId="18" fillId="4" borderId="0" xfId="0" applyFont="1" applyFill="1"/>
    <xf numFmtId="165" fontId="15" fillId="3" borderId="6" xfId="0" applyNumberFormat="1" applyFont="1" applyFill="1" applyBorder="1"/>
    <xf numFmtId="0" fontId="0" fillId="27" borderId="0" xfId="0" applyFill="1" applyBorder="1"/>
    <xf numFmtId="0" fontId="0" fillId="4" borderId="0" xfId="0" applyFill="1" applyBorder="1"/>
    <xf numFmtId="0" fontId="35" fillId="4" borderId="0" xfId="0" applyFont="1" applyFill="1" applyBorder="1" applyAlignment="1"/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166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36" fillId="4" borderId="0" xfId="0" applyFont="1" applyFill="1" applyBorder="1" applyAlignment="1">
      <alignment horizontal="left"/>
    </xf>
    <xf numFmtId="0" fontId="36" fillId="4" borderId="0" xfId="0" applyFont="1" applyFill="1" applyBorder="1" applyAlignment="1">
      <alignment horizontal="center"/>
    </xf>
    <xf numFmtId="0" fontId="36" fillId="4" borderId="0" xfId="0" applyFont="1" applyFill="1" applyBorder="1"/>
    <xf numFmtId="14" fontId="2" fillId="4" borderId="0" xfId="0" applyNumberFormat="1" applyFont="1" applyFill="1" applyBorder="1"/>
    <xf numFmtId="10" fontId="2" fillId="4" borderId="0" xfId="0" applyNumberFormat="1" applyFont="1" applyFill="1" applyBorder="1"/>
    <xf numFmtId="0" fontId="1" fillId="4" borderId="0" xfId="0" applyFont="1" applyFill="1" applyBorder="1" applyAlignment="1">
      <alignment horizontal="center"/>
    </xf>
    <xf numFmtId="2" fontId="10" fillId="4" borderId="0" xfId="26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10" fontId="10" fillId="4" borderId="0" xfId="0" applyNumberFormat="1" applyFont="1" applyFill="1" applyBorder="1"/>
    <xf numFmtId="0" fontId="10" fillId="4" borderId="0" xfId="0" applyFont="1" applyFill="1" applyBorder="1" applyAlignment="1">
      <alignment horizontal="left" wrapText="1"/>
    </xf>
    <xf numFmtId="0" fontId="0" fillId="27" borderId="0" xfId="0" applyFill="1" applyBorder="1" applyAlignment="1">
      <alignment horizontal="center"/>
    </xf>
    <xf numFmtId="166" fontId="0" fillId="27" borderId="0" xfId="0" applyNumberFormat="1" applyFill="1" applyBorder="1" applyAlignment="1">
      <alignment horizontal="center"/>
    </xf>
    <xf numFmtId="2" fontId="0" fillId="27" borderId="0" xfId="0" applyNumberFormat="1" applyFill="1" applyBorder="1" applyAlignment="1">
      <alignment horizontal="center"/>
    </xf>
    <xf numFmtId="166" fontId="0" fillId="27" borderId="0" xfId="0" applyNumberFormat="1" applyFill="1" applyBorder="1" applyAlignment="1">
      <alignment horizontal="left"/>
    </xf>
    <xf numFmtId="0" fontId="4" fillId="27" borderId="0" xfId="0" applyFont="1" applyFill="1" applyBorder="1"/>
    <xf numFmtId="2" fontId="0" fillId="27" borderId="0" xfId="0" applyNumberFormat="1" applyFill="1" applyBorder="1"/>
    <xf numFmtId="166" fontId="4" fillId="27" borderId="0" xfId="0" applyNumberFormat="1" applyFont="1" applyFill="1" applyBorder="1" applyAlignment="1">
      <alignment horizontal="center"/>
    </xf>
    <xf numFmtId="2" fontId="4" fillId="27" borderId="0" xfId="0" applyNumberFormat="1" applyFont="1" applyFill="1" applyBorder="1" applyAlignment="1">
      <alignment horizontal="center"/>
    </xf>
    <xf numFmtId="2" fontId="4" fillId="27" borderId="0" xfId="0" applyNumberFormat="1" applyFont="1" applyFill="1" applyBorder="1"/>
    <xf numFmtId="2" fontId="4" fillId="27" borderId="0" xfId="0" applyNumberFormat="1" applyFont="1" applyFill="1" applyBorder="1" applyAlignment="1">
      <alignment horizontal="left"/>
    </xf>
    <xf numFmtId="166" fontId="0" fillId="27" borderId="0" xfId="0" applyNumberFormat="1" applyFill="1" applyBorder="1"/>
    <xf numFmtId="0" fontId="6" fillId="4" borderId="12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165" fontId="6" fillId="4" borderId="2" xfId="0" applyNumberFormat="1" applyFont="1" applyFill="1" applyBorder="1" applyAlignment="1">
      <alignment horizontal="center"/>
    </xf>
    <xf numFmtId="165" fontId="6" fillId="4" borderId="3" xfId="0" applyNumberFormat="1" applyFont="1" applyFill="1" applyBorder="1" applyAlignment="1">
      <alignment horizontal="center"/>
    </xf>
    <xf numFmtId="165" fontId="6" fillId="4" borderId="4" xfId="0" applyNumberFormat="1" applyFont="1" applyFill="1" applyBorder="1" applyAlignment="1">
      <alignment horizontal="center"/>
    </xf>
    <xf numFmtId="2" fontId="6" fillId="4" borderId="12" xfId="0" applyNumberFormat="1" applyFont="1" applyFill="1" applyBorder="1" applyAlignment="1">
      <alignment horizontal="center"/>
    </xf>
    <xf numFmtId="2" fontId="6" fillId="4" borderId="1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2" fontId="9" fillId="4" borderId="8" xfId="0" applyNumberFormat="1" applyFont="1" applyFill="1" applyBorder="1" applyAlignment="1">
      <alignment horizontal="center"/>
    </xf>
    <xf numFmtId="2" fontId="9" fillId="4" borderId="9" xfId="0" applyNumberFormat="1" applyFont="1" applyFill="1" applyBorder="1" applyAlignment="1">
      <alignment horizontal="center"/>
    </xf>
    <xf numFmtId="14" fontId="6" fillId="4" borderId="2" xfId="0" applyNumberFormat="1" applyFont="1" applyFill="1" applyBorder="1" applyAlignment="1">
      <alignment horizontal="center" wrapText="1"/>
    </xf>
    <xf numFmtId="14" fontId="6" fillId="4" borderId="3" xfId="0" applyNumberFormat="1" applyFont="1" applyFill="1" applyBorder="1" applyAlignment="1">
      <alignment horizontal="center" wrapText="1"/>
    </xf>
    <xf numFmtId="14" fontId="6" fillId="4" borderId="4" xfId="0" applyNumberFormat="1" applyFont="1" applyFill="1" applyBorder="1" applyAlignment="1">
      <alignment horizontal="center" wrapText="1"/>
    </xf>
  </cellXfs>
  <cellStyles count="222">
    <cellStyle name="_x000a_bidires=100_x000d_" xfId="2"/>
    <cellStyle name="_x000a_bidires=100_x000d_ 2" xfId="144"/>
    <cellStyle name="_x000a_bidires=100_x000d_ 2 2" xfId="145"/>
    <cellStyle name="_x000a_bidires=100_x000d_ 2 3" xfId="146"/>
    <cellStyle name="_x000a_bidires=100_x000d_ 2 4" xfId="210"/>
    <cellStyle name="_x000a_bidires=100_x000d_ 3" xfId="147"/>
    <cellStyle name="_x000a_bidires=100_x000d_ 4" xfId="148"/>
    <cellStyle name="_x000a_bidires=100_x000d_ 5" xfId="143"/>
    <cellStyle name="20% - Accent1 2" xfId="149"/>
    <cellStyle name="20% - Accent2 2" xfId="150"/>
    <cellStyle name="20% - Accent3 2" xfId="151"/>
    <cellStyle name="20% - Accent4 2" xfId="152"/>
    <cellStyle name="20% - Accent5 2" xfId="153"/>
    <cellStyle name="20% - Accent6 2" xfId="154"/>
    <cellStyle name="40% - Accent1 2" xfId="155"/>
    <cellStyle name="40% - Accent2 2" xfId="156"/>
    <cellStyle name="40% - Accent3 2" xfId="157"/>
    <cellStyle name="40% - Accent4 2" xfId="158"/>
    <cellStyle name="40% - Accent5 2" xfId="159"/>
    <cellStyle name="40% - Accent6 2" xfId="160"/>
    <cellStyle name="60% - Accent1 2" xfId="161"/>
    <cellStyle name="60% - Accent2 2" xfId="162"/>
    <cellStyle name="60% - Accent3 2" xfId="163"/>
    <cellStyle name="60% - Accent4 2" xfId="164"/>
    <cellStyle name="60% - Accent5 2" xfId="165"/>
    <cellStyle name="60% - Accent6 2" xfId="166"/>
    <cellStyle name="Accent1 2" xfId="167"/>
    <cellStyle name="Accent2 2" xfId="168"/>
    <cellStyle name="Accent3 2" xfId="169"/>
    <cellStyle name="Accent4 2" xfId="170"/>
    <cellStyle name="Accent5 2" xfId="171"/>
    <cellStyle name="Accent6 2" xfId="172"/>
    <cellStyle name="Bad 2" xfId="173"/>
    <cellStyle name="Calculation 2" xfId="174"/>
    <cellStyle name="Check Cell 2" xfId="175"/>
    <cellStyle name="Comma" xfId="141" builtinId="3"/>
    <cellStyle name="Comma  - Style1" xfId="4"/>
    <cellStyle name="Comma 2" xfId="3"/>
    <cellStyle name="Comma 2 2" xfId="214"/>
    <cellStyle name="Comma 3" xfId="138"/>
    <cellStyle name="Comma 4" xfId="139"/>
    <cellStyle name="Curren - Style2" xfId="5"/>
    <cellStyle name="Explanatory Text 2" xfId="176"/>
    <cellStyle name="Good 2" xfId="177"/>
    <cellStyle name="Heading 1 2" xfId="178"/>
    <cellStyle name="Heading 2 2" xfId="179"/>
    <cellStyle name="Heading 3 2" xfId="180"/>
    <cellStyle name="Heading 4 2" xfId="181"/>
    <cellStyle name="Input 2" xfId="182"/>
    <cellStyle name="Linked Cell 2" xfId="183"/>
    <cellStyle name="Neutral 2" xfId="184"/>
    <cellStyle name="Normal" xfId="0" builtinId="0"/>
    <cellStyle name="Normal - Style3" xfId="6"/>
    <cellStyle name="Normal 10" xfId="7"/>
    <cellStyle name="Normal 100" xfId="111"/>
    <cellStyle name="Normal 101" xfId="112"/>
    <cellStyle name="Normal 102" xfId="113"/>
    <cellStyle name="Normal 103" xfId="114"/>
    <cellStyle name="Normal 104" xfId="115"/>
    <cellStyle name="Normal 105" xfId="116"/>
    <cellStyle name="Normal 106" xfId="117"/>
    <cellStyle name="Normal 107" xfId="118"/>
    <cellStyle name="Normal 108" xfId="119"/>
    <cellStyle name="Normal 109" xfId="120"/>
    <cellStyle name="Normal 11" xfId="8"/>
    <cellStyle name="Normal 110" xfId="121"/>
    <cellStyle name="Normal 111" xfId="122"/>
    <cellStyle name="Normal 112" xfId="123"/>
    <cellStyle name="Normal 113" xfId="124"/>
    <cellStyle name="Normal 114" xfId="125"/>
    <cellStyle name="Normal 115" xfId="126"/>
    <cellStyle name="Normal 116" xfId="127"/>
    <cellStyle name="Normal 117" xfId="128"/>
    <cellStyle name="Normal 118" xfId="129"/>
    <cellStyle name="Normal 119" xfId="130"/>
    <cellStyle name="Normal 12" xfId="9"/>
    <cellStyle name="Normal 120" xfId="131"/>
    <cellStyle name="Normal 121" xfId="132"/>
    <cellStyle name="Normal 122" xfId="133"/>
    <cellStyle name="Normal 123" xfId="134"/>
    <cellStyle name="Normal 124" xfId="135"/>
    <cellStyle name="Normal 125" xfId="136"/>
    <cellStyle name="Normal 126" xfId="1"/>
    <cellStyle name="Normal 127" xfId="137"/>
    <cellStyle name="Normal 128" xfId="140"/>
    <cellStyle name="Normal 129" xfId="142"/>
    <cellStyle name="Normal 13" xfId="10"/>
    <cellStyle name="Normal 130" xfId="186"/>
    <cellStyle name="Normal 131" xfId="211"/>
    <cellStyle name="Normal 132" xfId="212"/>
    <cellStyle name="Normal 133" xfId="213"/>
    <cellStyle name="Normal 134" xfId="185"/>
    <cellStyle name="Normal 135" xfId="215"/>
    <cellStyle name="Normal 136" xfId="216"/>
    <cellStyle name="Normal 137" xfId="217"/>
    <cellStyle name="Normal 138" xfId="209"/>
    <cellStyle name="Normal 139" xfId="220"/>
    <cellStyle name="Normal 14" xfId="11"/>
    <cellStyle name="Normal 140" xfId="221"/>
    <cellStyle name="Normal 15" xfId="12"/>
    <cellStyle name="Normal 16" xfId="13"/>
    <cellStyle name="Normal 17" xfId="28"/>
    <cellStyle name="Normal 18" xfId="29"/>
    <cellStyle name="Normal 19" xfId="30"/>
    <cellStyle name="Normal 2" xfId="14"/>
    <cellStyle name="Normal 2 2" xfId="15"/>
    <cellStyle name="Normal 2 3" xfId="187"/>
    <cellStyle name="Normal 20" xfId="31"/>
    <cellStyle name="Normal 21" xfId="32"/>
    <cellStyle name="Normal 22" xfId="33"/>
    <cellStyle name="Normal 23" xfId="34"/>
    <cellStyle name="Normal 24" xfId="35"/>
    <cellStyle name="Normal 25" xfId="36"/>
    <cellStyle name="Normal 26" xfId="37"/>
    <cellStyle name="Normal 27" xfId="38"/>
    <cellStyle name="Normal 28" xfId="39"/>
    <cellStyle name="Normal 29" xfId="40"/>
    <cellStyle name="Normal 3" xfId="16"/>
    <cellStyle name="Normal 30" xfId="41"/>
    <cellStyle name="Normal 31" xfId="42"/>
    <cellStyle name="Normal 32" xfId="43"/>
    <cellStyle name="Normal 33" xfId="44"/>
    <cellStyle name="Normal 34" xfId="45"/>
    <cellStyle name="Normal 35" xfId="46"/>
    <cellStyle name="Normal 36" xfId="47"/>
    <cellStyle name="Normal 37" xfId="48"/>
    <cellStyle name="Normal 38" xfId="49"/>
    <cellStyle name="Normal 39" xfId="50"/>
    <cellStyle name="Normal 4" xfId="17"/>
    <cellStyle name="Normal 40" xfId="51"/>
    <cellStyle name="Normal 41" xfId="52"/>
    <cellStyle name="Normal 42" xfId="53"/>
    <cellStyle name="Normal 43" xfId="54"/>
    <cellStyle name="Normal 44" xfId="55"/>
    <cellStyle name="Normal 45" xfId="56"/>
    <cellStyle name="Normal 46" xfId="57"/>
    <cellStyle name="Normal 47" xfId="58"/>
    <cellStyle name="Normal 48" xfId="59"/>
    <cellStyle name="Normal 49" xfId="60"/>
    <cellStyle name="Normal 5" xfId="18"/>
    <cellStyle name="Normal 50" xfId="61"/>
    <cellStyle name="Normal 51" xfId="62"/>
    <cellStyle name="Normal 52" xfId="63"/>
    <cellStyle name="Normal 53" xfId="64"/>
    <cellStyle name="Normal 54" xfId="65"/>
    <cellStyle name="Normal 55" xfId="66"/>
    <cellStyle name="Normal 56" xfId="67"/>
    <cellStyle name="Normal 57" xfId="68"/>
    <cellStyle name="Normal 58" xfId="69"/>
    <cellStyle name="Normal 59" xfId="70"/>
    <cellStyle name="Normal 6" xfId="19"/>
    <cellStyle name="Normal 60" xfId="71"/>
    <cellStyle name="Normal 61" xfId="72"/>
    <cellStyle name="Normal 62" xfId="73"/>
    <cellStyle name="Normal 63" xfId="74"/>
    <cellStyle name="Normal 64" xfId="75"/>
    <cellStyle name="Normal 65" xfId="76"/>
    <cellStyle name="Normal 66" xfId="77"/>
    <cellStyle name="Normal 67" xfId="78"/>
    <cellStyle name="Normal 68" xfId="79"/>
    <cellStyle name="Normal 69" xfId="80"/>
    <cellStyle name="Normal 7" xfId="20"/>
    <cellStyle name="Normal 70" xfId="81"/>
    <cellStyle name="Normal 71" xfId="82"/>
    <cellStyle name="Normal 72" xfId="83"/>
    <cellStyle name="Normal 73" xfId="84"/>
    <cellStyle name="Normal 74" xfId="85"/>
    <cellStyle name="Normal 75" xfId="86"/>
    <cellStyle name="Normal 76" xfId="87"/>
    <cellStyle name="Normal 77" xfId="88"/>
    <cellStyle name="Normal 78" xfId="89"/>
    <cellStyle name="Normal 79" xfId="90"/>
    <cellStyle name="Normal 8" xfId="21"/>
    <cellStyle name="Normal 80" xfId="91"/>
    <cellStyle name="Normal 81" xfId="92"/>
    <cellStyle name="Normal 82" xfId="93"/>
    <cellStyle name="Normal 83" xfId="94"/>
    <cellStyle name="Normal 84" xfId="95"/>
    <cellStyle name="Normal 85" xfId="96"/>
    <cellStyle name="Normal 86" xfId="97"/>
    <cellStyle name="Normal 87" xfId="98"/>
    <cellStyle name="Normal 88" xfId="99"/>
    <cellStyle name="Normal 89" xfId="100"/>
    <cellStyle name="Normal 9" xfId="22"/>
    <cellStyle name="Normal 90" xfId="101"/>
    <cellStyle name="Normal 91" xfId="102"/>
    <cellStyle name="Normal 92" xfId="103"/>
    <cellStyle name="Normal 93" xfId="104"/>
    <cellStyle name="Normal 94" xfId="105"/>
    <cellStyle name="Normal 95" xfId="106"/>
    <cellStyle name="Normal 96" xfId="107"/>
    <cellStyle name="Normal 97" xfId="108"/>
    <cellStyle name="Normal 98" xfId="109"/>
    <cellStyle name="Normal 99" xfId="110"/>
    <cellStyle name="Note 2" xfId="189"/>
    <cellStyle name="Note 2 2" xfId="190"/>
    <cellStyle name="Note 2 3" xfId="191"/>
    <cellStyle name="Note 2 4" xfId="218"/>
    <cellStyle name="Note 3" xfId="192"/>
    <cellStyle name="Note 4" xfId="193"/>
    <cellStyle name="Note 5" xfId="188"/>
    <cellStyle name="Output 2" xfId="194"/>
    <cellStyle name="Percent 2" xfId="24"/>
    <cellStyle name="Percent 2 2" xfId="25"/>
    <cellStyle name="Percent 2 2 2" xfId="196"/>
    <cellStyle name="Percent 2 3" xfId="197"/>
    <cellStyle name="Percent 2 4" xfId="195"/>
    <cellStyle name="Percent 3" xfId="26"/>
    <cellStyle name="Percent 3 2" xfId="198"/>
    <cellStyle name="Percent 4" xfId="23"/>
    <cellStyle name="Percent 4 2" xfId="199"/>
    <cellStyle name="Style 1" xfId="27"/>
    <cellStyle name="Style 1 2" xfId="201"/>
    <cellStyle name="Style 1 2 2" xfId="202"/>
    <cellStyle name="Style 1 2 3" xfId="203"/>
    <cellStyle name="Style 1 2 4" xfId="219"/>
    <cellStyle name="Style 1 3" xfId="204"/>
    <cellStyle name="Style 1 4" xfId="205"/>
    <cellStyle name="Style 1 5" xfId="200"/>
    <cellStyle name="Title 2" xfId="206"/>
    <cellStyle name="Total 2" xfId="207"/>
    <cellStyle name="Warning Text 2" xfId="208"/>
  </cellStyles>
  <dxfs count="0"/>
  <tableStyles count="0" defaultTableStyle="TableStyleMedium9" defaultPivotStyle="PivotStyleLight16"/>
  <colors>
    <mruColors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352425</xdr:colOff>
      <xdr:row>4</xdr:row>
      <xdr:rowOff>85090</xdr:rowOff>
    </xdr:to>
    <xdr:pic>
      <xdr:nvPicPr>
        <xdr:cNvPr id="4" name="Picture 3" descr="C:\Users\dianap\AppData\Local\Microsoft\Windows\Temporary Internet Files\Content.Outlook\J10GMA6S\ComComNZ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2181225" cy="656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8:B14"/>
  <sheetViews>
    <sheetView tabSelected="1" workbookViewId="0"/>
  </sheetViews>
  <sheetFormatPr defaultRowHeight="15" x14ac:dyDescent="0.25"/>
  <cols>
    <col min="1" max="1" width="1.85546875" style="3" customWidth="1"/>
    <col min="2" max="16384" width="9.140625" style="3"/>
  </cols>
  <sheetData>
    <row r="8" spans="2:2" ht="18.75" x14ac:dyDescent="0.3">
      <c r="B8" s="288"/>
    </row>
    <row r="10" spans="2:2" ht="23.25" x14ac:dyDescent="0.35">
      <c r="B10" s="170" t="s">
        <v>37</v>
      </c>
    </row>
    <row r="14" spans="2:2" x14ac:dyDescent="0.25">
      <c r="B14" s="3" t="s">
        <v>35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BH198"/>
  <sheetViews>
    <sheetView zoomScale="70" zoomScaleNormal="70" workbookViewId="0">
      <selection activeCell="E3" sqref="E3"/>
    </sheetView>
  </sheetViews>
  <sheetFormatPr defaultRowHeight="15" x14ac:dyDescent="0.25"/>
  <cols>
    <col min="1" max="1" width="16.42578125" style="3" customWidth="1"/>
    <col min="2" max="2" width="10.7109375" style="3" customWidth="1"/>
    <col min="3" max="3" width="11" style="3" customWidth="1"/>
    <col min="4" max="4" width="14.28515625" style="3" customWidth="1"/>
    <col min="5" max="5" width="15.42578125" style="3" customWidth="1"/>
    <col min="6" max="6" width="16.5703125" style="3" customWidth="1"/>
    <col min="7" max="7" width="14.7109375" style="3" customWidth="1"/>
    <col min="8" max="8" width="16.140625" style="3" customWidth="1"/>
    <col min="9" max="9" width="17" style="3" customWidth="1"/>
    <col min="10" max="10" width="11.85546875" style="3" customWidth="1"/>
    <col min="11" max="12" width="14.140625" style="3" customWidth="1"/>
    <col min="13" max="13" width="17" style="3" customWidth="1"/>
    <col min="14" max="14" width="14.85546875" style="3" customWidth="1"/>
    <col min="15" max="15" width="11.28515625" style="3" customWidth="1"/>
    <col min="16" max="17" width="11.5703125" style="3" customWidth="1"/>
    <col min="18" max="18" width="12" style="3" bestFit="1" customWidth="1"/>
    <col min="19" max="20" width="11.28515625" style="3" customWidth="1"/>
    <col min="21" max="21" width="10.7109375" style="3" customWidth="1"/>
    <col min="22" max="22" width="13.140625" style="3" customWidth="1"/>
    <col min="23" max="23" width="10.7109375" style="3" customWidth="1"/>
    <col min="24" max="24" width="11.28515625" style="3" customWidth="1"/>
    <col min="25" max="25" width="12" style="3" customWidth="1"/>
    <col min="26" max="26" width="10.7109375" style="3" customWidth="1"/>
    <col min="27" max="27" width="11.5703125" style="3" customWidth="1"/>
    <col min="28" max="28" width="10.7109375" style="3" customWidth="1"/>
    <col min="29" max="29" width="12.85546875" style="3" customWidth="1"/>
    <col min="30" max="30" width="13.28515625" style="3" customWidth="1"/>
    <col min="31" max="31" width="18.85546875" style="3" customWidth="1"/>
    <col min="32" max="32" width="22.140625" style="3" customWidth="1"/>
    <col min="33" max="33" width="14.42578125" style="3" customWidth="1"/>
    <col min="34" max="34" width="13.28515625" style="3" customWidth="1"/>
    <col min="35" max="36" width="14.42578125" style="3" customWidth="1"/>
    <col min="37" max="37" width="12.7109375" style="3" customWidth="1"/>
    <col min="38" max="38" width="12" style="3" customWidth="1"/>
    <col min="39" max="39" width="18.85546875" style="3" customWidth="1"/>
    <col min="40" max="40" width="16" style="3" customWidth="1"/>
    <col min="41" max="41" width="15.42578125" style="3" customWidth="1"/>
    <col min="42" max="42" width="16" style="3" customWidth="1"/>
    <col min="43" max="43" width="12.140625" style="3" customWidth="1"/>
    <col min="44" max="44" width="14.7109375" style="3" customWidth="1"/>
    <col min="45" max="46" width="13.5703125" style="3" customWidth="1"/>
    <col min="47" max="47" width="12.140625" style="3" customWidth="1"/>
    <col min="48" max="48" width="12.5703125" style="3" customWidth="1"/>
    <col min="49" max="49" width="13.5703125" style="3" customWidth="1"/>
    <col min="50" max="50" width="12" style="3" customWidth="1"/>
    <col min="51" max="51" width="11.5703125" style="3" customWidth="1"/>
    <col min="52" max="52" width="15.42578125" style="3" customWidth="1"/>
    <col min="53" max="53" width="12.85546875" style="3" customWidth="1"/>
    <col min="54" max="54" width="11.85546875" style="3" customWidth="1"/>
    <col min="55" max="56" width="12.42578125" style="3" bestFit="1" customWidth="1"/>
    <col min="57" max="57" width="11.5703125" style="3" customWidth="1"/>
    <col min="58" max="58" width="11.85546875" style="3" customWidth="1"/>
    <col min="59" max="59" width="11.140625" style="3" customWidth="1"/>
    <col min="60" max="60" width="12.85546875" style="3" customWidth="1"/>
    <col min="61" max="16384" width="9.140625" style="3"/>
  </cols>
  <sheetData>
    <row r="1" spans="1:60" ht="23.25" x14ac:dyDescent="0.35">
      <c r="A1" s="11" t="s">
        <v>36</v>
      </c>
    </row>
    <row r="3" spans="1:60" x14ac:dyDescent="0.25">
      <c r="A3" s="3" t="s">
        <v>0</v>
      </c>
      <c r="C3" s="117">
        <v>41883</v>
      </c>
    </row>
    <row r="5" spans="1:60" x14ac:dyDescent="0.25">
      <c r="B5" s="323" t="s">
        <v>1</v>
      </c>
      <c r="C5" s="324"/>
      <c r="D5" s="324"/>
      <c r="E5" s="324"/>
      <c r="F5" s="324"/>
      <c r="G5" s="324"/>
      <c r="H5" s="324"/>
      <c r="I5" s="325"/>
      <c r="J5" s="13"/>
      <c r="M5" s="323" t="s">
        <v>2</v>
      </c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5"/>
    </row>
    <row r="6" spans="1:60" x14ac:dyDescent="0.25">
      <c r="A6" s="49"/>
      <c r="B6" s="326" t="s">
        <v>3</v>
      </c>
      <c r="C6" s="327"/>
      <c r="D6" s="327"/>
      <c r="E6" s="327"/>
      <c r="F6" s="327"/>
      <c r="G6" s="327"/>
      <c r="H6" s="327"/>
      <c r="I6" s="328"/>
      <c r="J6" s="12"/>
      <c r="K6" s="13"/>
      <c r="M6" s="326" t="s">
        <v>4</v>
      </c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8"/>
    </row>
    <row r="7" spans="1:60" x14ac:dyDescent="0.25">
      <c r="A7" s="4"/>
      <c r="B7" s="91"/>
      <c r="C7" s="53"/>
      <c r="D7" s="91" t="s">
        <v>5</v>
      </c>
      <c r="E7" s="53" t="s">
        <v>5</v>
      </c>
      <c r="F7" s="176" t="s">
        <v>5</v>
      </c>
      <c r="G7" s="176" t="s">
        <v>5</v>
      </c>
      <c r="H7" s="176" t="s">
        <v>5</v>
      </c>
      <c r="I7" s="53" t="s">
        <v>5</v>
      </c>
      <c r="J7" s="50"/>
      <c r="K7" s="50"/>
      <c r="M7" s="52" t="s">
        <v>6</v>
      </c>
      <c r="N7" s="52" t="s">
        <v>6</v>
      </c>
      <c r="O7" s="52" t="s">
        <v>6</v>
      </c>
      <c r="P7" s="53" t="s">
        <v>6</v>
      </c>
      <c r="Q7" s="50" t="s">
        <v>6</v>
      </c>
      <c r="R7" s="45" t="s">
        <v>6</v>
      </c>
      <c r="S7" s="91" t="s">
        <v>7</v>
      </c>
      <c r="T7" s="91" t="s">
        <v>7</v>
      </c>
      <c r="U7" s="53" t="s">
        <v>7</v>
      </c>
      <c r="V7" s="176" t="s">
        <v>7</v>
      </c>
      <c r="W7" s="50" t="s">
        <v>7</v>
      </c>
      <c r="X7" s="53" t="s">
        <v>8</v>
      </c>
      <c r="Y7" s="50" t="s">
        <v>8</v>
      </c>
      <c r="Z7" s="53" t="s">
        <v>8</v>
      </c>
      <c r="AA7" s="50" t="s">
        <v>8</v>
      </c>
      <c r="AB7" s="53" t="s">
        <v>8</v>
      </c>
      <c r="AC7" s="50" t="s">
        <v>9</v>
      </c>
      <c r="AD7" s="53" t="s">
        <v>10</v>
      </c>
      <c r="AE7" s="50" t="s">
        <v>10</v>
      </c>
      <c r="AF7" s="53" t="s">
        <v>10</v>
      </c>
      <c r="AG7" s="50" t="s">
        <v>11</v>
      </c>
      <c r="AH7" s="53" t="s">
        <v>11</v>
      </c>
      <c r="AI7" s="50" t="s">
        <v>11</v>
      </c>
      <c r="AJ7" s="45" t="s">
        <v>11</v>
      </c>
      <c r="AK7" s="50" t="s">
        <v>11</v>
      </c>
      <c r="AL7" s="53" t="s">
        <v>12</v>
      </c>
      <c r="AM7" s="50" t="s">
        <v>12</v>
      </c>
      <c r="AN7" s="53" t="s">
        <v>12</v>
      </c>
      <c r="AO7" s="91" t="s">
        <v>12</v>
      </c>
      <c r="AP7" s="53" t="s">
        <v>13</v>
      </c>
      <c r="AQ7" s="176" t="s">
        <v>13</v>
      </c>
      <c r="AR7" s="50" t="s">
        <v>13</v>
      </c>
      <c r="AS7" s="53" t="s">
        <v>34</v>
      </c>
      <c r="AT7" s="53" t="s">
        <v>34</v>
      </c>
      <c r="AU7" s="53" t="s">
        <v>34</v>
      </c>
      <c r="AV7" s="53" t="s">
        <v>34</v>
      </c>
      <c r="AW7" s="53" t="s">
        <v>34</v>
      </c>
      <c r="AX7" s="50" t="s">
        <v>14</v>
      </c>
      <c r="AY7" s="53" t="s">
        <v>14</v>
      </c>
      <c r="AZ7" s="54" t="s">
        <v>15</v>
      </c>
      <c r="BA7" s="53" t="s">
        <v>15</v>
      </c>
      <c r="BB7" s="70" t="s">
        <v>15</v>
      </c>
      <c r="BC7" s="45" t="s">
        <v>15</v>
      </c>
      <c r="BD7" s="46" t="s">
        <v>15</v>
      </c>
      <c r="BE7" s="53" t="s">
        <v>16</v>
      </c>
      <c r="BF7" s="50" t="s">
        <v>16</v>
      </c>
      <c r="BG7" s="53" t="s">
        <v>17</v>
      </c>
      <c r="BH7" s="176" t="s">
        <v>17</v>
      </c>
    </row>
    <row r="8" spans="1:60" x14ac:dyDescent="0.25">
      <c r="A8" s="55"/>
      <c r="B8" s="58"/>
      <c r="C8" s="57"/>
      <c r="D8" s="58">
        <v>42109</v>
      </c>
      <c r="E8" s="57">
        <v>43084</v>
      </c>
      <c r="F8" s="59">
        <v>43539</v>
      </c>
      <c r="G8" s="59">
        <v>43936</v>
      </c>
      <c r="H8" s="60">
        <v>44331</v>
      </c>
      <c r="I8" s="59">
        <v>45031</v>
      </c>
      <c r="J8" s="54"/>
      <c r="K8" s="54"/>
      <c r="M8" s="58">
        <v>42315</v>
      </c>
      <c r="N8" s="58">
        <v>42592</v>
      </c>
      <c r="O8" s="58">
        <v>42689</v>
      </c>
      <c r="P8" s="57">
        <v>43025</v>
      </c>
      <c r="Q8" s="56">
        <v>43812</v>
      </c>
      <c r="R8" s="47">
        <v>44344</v>
      </c>
      <c r="S8" s="57">
        <v>42444</v>
      </c>
      <c r="T8" s="56">
        <v>42628</v>
      </c>
      <c r="U8" s="57">
        <v>43770</v>
      </c>
      <c r="V8" s="232">
        <v>44005</v>
      </c>
      <c r="W8" s="56">
        <v>44993</v>
      </c>
      <c r="X8" s="57">
        <v>41409</v>
      </c>
      <c r="Y8" s="56">
        <v>42655</v>
      </c>
      <c r="Z8" s="57">
        <v>43530</v>
      </c>
      <c r="AA8" s="56">
        <v>43872</v>
      </c>
      <c r="AB8" s="57">
        <v>44991</v>
      </c>
      <c r="AC8" s="56">
        <v>41927</v>
      </c>
      <c r="AD8" s="57">
        <v>41593</v>
      </c>
      <c r="AE8" s="56">
        <v>43993</v>
      </c>
      <c r="AF8" s="57">
        <v>44331</v>
      </c>
      <c r="AG8" s="56">
        <v>41774</v>
      </c>
      <c r="AH8" s="57">
        <v>42838</v>
      </c>
      <c r="AI8" s="56">
        <v>43244</v>
      </c>
      <c r="AJ8" s="47">
        <v>43600</v>
      </c>
      <c r="AK8" s="56">
        <v>43978</v>
      </c>
      <c r="AL8" s="57">
        <v>41362</v>
      </c>
      <c r="AM8" s="56">
        <v>42184</v>
      </c>
      <c r="AN8" s="57">
        <v>43006</v>
      </c>
      <c r="AO8" s="58">
        <v>43454</v>
      </c>
      <c r="AP8" s="57">
        <v>42781</v>
      </c>
      <c r="AQ8" s="232">
        <v>43781</v>
      </c>
      <c r="AR8" s="56">
        <v>43992</v>
      </c>
      <c r="AS8" s="57">
        <v>41355</v>
      </c>
      <c r="AT8" s="56">
        <v>42170</v>
      </c>
      <c r="AU8" s="57">
        <v>42170</v>
      </c>
      <c r="AV8" s="56">
        <v>42451</v>
      </c>
      <c r="AW8" s="57">
        <v>43763</v>
      </c>
      <c r="AX8" s="56">
        <v>41967</v>
      </c>
      <c r="AY8" s="57">
        <v>42927</v>
      </c>
      <c r="AZ8" s="56">
        <v>41750</v>
      </c>
      <c r="BA8" s="57">
        <v>42073</v>
      </c>
      <c r="BB8" s="56">
        <v>42433</v>
      </c>
      <c r="BC8" s="47">
        <v>43886</v>
      </c>
      <c r="BD8" s="48">
        <v>44617</v>
      </c>
      <c r="BE8" s="57">
        <v>42079</v>
      </c>
      <c r="BF8" s="56">
        <v>42810</v>
      </c>
      <c r="BG8" s="57">
        <v>43805</v>
      </c>
      <c r="BH8" s="232">
        <v>44473</v>
      </c>
    </row>
    <row r="9" spans="1:60" x14ac:dyDescent="0.25">
      <c r="A9" s="55">
        <v>41854</v>
      </c>
      <c r="B9" s="107">
        <v>0</v>
      </c>
      <c r="C9" s="173">
        <v>0</v>
      </c>
      <c r="D9" s="172">
        <v>3.6059999999999999</v>
      </c>
      <c r="E9" s="108">
        <v>3.9329999999999998</v>
      </c>
      <c r="F9" s="109">
        <v>4.0469999999999997</v>
      </c>
      <c r="G9" s="110">
        <v>4.1580000000000004</v>
      </c>
      <c r="H9" s="171">
        <v>4.2030000000000003</v>
      </c>
      <c r="I9" s="111">
        <v>4.3010000000000002</v>
      </c>
      <c r="J9" s="62"/>
      <c r="K9" s="62"/>
      <c r="L9" s="63">
        <f>A9</f>
        <v>41854</v>
      </c>
      <c r="M9" s="220">
        <v>4.3650000000000002</v>
      </c>
      <c r="N9" s="222">
        <v>4.5750000000000002</v>
      </c>
      <c r="O9" s="225">
        <v>4.5880000000000001</v>
      </c>
      <c r="P9" s="118">
        <v>4.8440000000000003</v>
      </c>
      <c r="Q9" s="227">
        <v>5.2750000000000004</v>
      </c>
      <c r="R9" s="229">
        <v>5.407</v>
      </c>
      <c r="S9" s="119">
        <v>4.8879999999999999</v>
      </c>
      <c r="T9" s="235">
        <v>5.0449999999999999</v>
      </c>
      <c r="U9" s="120">
        <v>5.8629999999999995</v>
      </c>
      <c r="V9" s="233">
        <v>5.9050000000000002</v>
      </c>
      <c r="W9" s="237">
        <v>6.3019999999999996</v>
      </c>
      <c r="X9" s="121">
        <v>0</v>
      </c>
      <c r="Y9" s="239">
        <v>5.0739999999999998</v>
      </c>
      <c r="Z9" s="122">
        <v>5.6850000000000005</v>
      </c>
      <c r="AA9" s="241">
        <v>5.8769999999999998</v>
      </c>
      <c r="AB9" s="243">
        <v>6.3949999999999996</v>
      </c>
      <c r="AC9" s="246">
        <v>4.3600000000000003</v>
      </c>
      <c r="AD9" s="121">
        <v>0</v>
      </c>
      <c r="AE9" s="248">
        <v>5.9240000000000004</v>
      </c>
      <c r="AF9" s="123">
        <v>5.8559999999999999</v>
      </c>
      <c r="AG9" s="250">
        <v>0</v>
      </c>
      <c r="AH9" s="124">
        <v>5.3949999999999996</v>
      </c>
      <c r="AI9" s="252">
        <v>5.702</v>
      </c>
      <c r="AJ9" s="125">
        <v>5.6840000000000002</v>
      </c>
      <c r="AK9" s="254">
        <v>5.8639999999999999</v>
      </c>
      <c r="AL9" s="126">
        <v>0</v>
      </c>
      <c r="AM9" s="256">
        <v>4.7350000000000003</v>
      </c>
      <c r="AN9" s="127">
        <v>5.46</v>
      </c>
      <c r="AO9" s="261">
        <v>5.806</v>
      </c>
      <c r="AP9" s="128">
        <v>4.6859999999999999</v>
      </c>
      <c r="AQ9" s="258">
        <v>5.218</v>
      </c>
      <c r="AR9" s="264">
        <v>5.2610000000000001</v>
      </c>
      <c r="AS9" s="126">
        <v>0</v>
      </c>
      <c r="AT9" s="266">
        <v>4.4219999999999997</v>
      </c>
      <c r="AU9" s="129">
        <v>4.4130000000000003</v>
      </c>
      <c r="AV9" s="268">
        <v>4.6680000000000001</v>
      </c>
      <c r="AW9" s="130">
        <v>5.63</v>
      </c>
      <c r="AX9" s="270">
        <v>4.0629999999999997</v>
      </c>
      <c r="AY9" s="131">
        <v>5.1029999999999998</v>
      </c>
      <c r="AZ9" s="278">
        <v>0</v>
      </c>
      <c r="BA9" s="132">
        <v>4.0759999999999996</v>
      </c>
      <c r="BB9" s="276">
        <v>4.4109999999999996</v>
      </c>
      <c r="BC9" s="133">
        <v>5.2620000000000005</v>
      </c>
      <c r="BD9" s="276">
        <v>5.5979999999999999</v>
      </c>
      <c r="BE9" s="134">
        <v>4.5019999999999998</v>
      </c>
      <c r="BF9" s="274">
        <v>5.1630000000000003</v>
      </c>
      <c r="BG9" s="135">
        <v>5.617</v>
      </c>
      <c r="BH9" s="272">
        <v>5.89</v>
      </c>
    </row>
    <row r="10" spans="1:60" x14ac:dyDescent="0.25">
      <c r="A10" s="55">
        <v>41855</v>
      </c>
      <c r="B10" s="107">
        <v>0</v>
      </c>
      <c r="C10" s="151">
        <v>0</v>
      </c>
      <c r="D10" s="112">
        <v>3.6</v>
      </c>
      <c r="E10" s="112">
        <v>3.9239999999999999</v>
      </c>
      <c r="F10" s="113">
        <v>4.0389999999999997</v>
      </c>
      <c r="G10" s="114">
        <v>4.1470000000000002</v>
      </c>
      <c r="H10" s="171">
        <v>4.1900000000000004</v>
      </c>
      <c r="I10" s="115">
        <v>4.2850000000000001</v>
      </c>
      <c r="J10" s="62"/>
      <c r="K10" s="62"/>
      <c r="L10" s="63">
        <f t="shared" ref="L10:L29" si="0">A10</f>
        <v>41855</v>
      </c>
      <c r="M10" s="201">
        <v>4.3550000000000004</v>
      </c>
      <c r="N10" s="223">
        <v>4.5570000000000004</v>
      </c>
      <c r="O10" s="182">
        <v>4.5759999999999996</v>
      </c>
      <c r="P10" s="181">
        <v>4.8159999999999998</v>
      </c>
      <c r="Q10" s="183">
        <v>5.2469999999999999</v>
      </c>
      <c r="R10" s="229">
        <v>5.375</v>
      </c>
      <c r="S10" s="136">
        <v>4.8710000000000004</v>
      </c>
      <c r="T10" s="184">
        <v>5.0199999999999996</v>
      </c>
      <c r="U10" s="137">
        <v>5.8309999999999995</v>
      </c>
      <c r="V10" s="231">
        <v>5.8689999999999998</v>
      </c>
      <c r="W10" s="185">
        <v>6.2649999999999997</v>
      </c>
      <c r="X10" s="121">
        <v>0</v>
      </c>
      <c r="Y10" s="186">
        <v>5.0519999999999996</v>
      </c>
      <c r="Z10" s="138">
        <v>5.6539999999999999</v>
      </c>
      <c r="AA10" s="187">
        <v>5.8460000000000001</v>
      </c>
      <c r="AB10" s="244">
        <v>6.3620000000000001</v>
      </c>
      <c r="AC10" s="188">
        <v>4.3689999999999998</v>
      </c>
      <c r="AD10" s="121">
        <v>0</v>
      </c>
      <c r="AE10" s="189">
        <v>5.8940000000000001</v>
      </c>
      <c r="AF10" s="139">
        <v>5.8259999999999996</v>
      </c>
      <c r="AG10" s="190">
        <v>0</v>
      </c>
      <c r="AH10" s="140">
        <v>5.3719999999999999</v>
      </c>
      <c r="AI10" s="191">
        <v>5.6760000000000002</v>
      </c>
      <c r="AJ10" s="141">
        <v>5.657</v>
      </c>
      <c r="AK10" s="192">
        <v>5.8390000000000004</v>
      </c>
      <c r="AL10" s="121">
        <v>0</v>
      </c>
      <c r="AM10" s="193">
        <v>4.7240000000000002</v>
      </c>
      <c r="AN10" s="142">
        <v>5.4370000000000003</v>
      </c>
      <c r="AO10" s="260">
        <v>5.7789999999999999</v>
      </c>
      <c r="AP10" s="143">
        <v>4.6660000000000004</v>
      </c>
      <c r="AQ10" s="263">
        <v>5.1870000000000003</v>
      </c>
      <c r="AR10" s="194">
        <v>5.2309999999999999</v>
      </c>
      <c r="AS10" s="121">
        <v>0</v>
      </c>
      <c r="AT10" s="195">
        <v>4.399</v>
      </c>
      <c r="AU10" s="144">
        <v>4.399</v>
      </c>
      <c r="AV10" s="196">
        <v>4.6520000000000001</v>
      </c>
      <c r="AW10" s="145">
        <v>5.6040000000000001</v>
      </c>
      <c r="AX10" s="197">
        <v>4.0590000000000002</v>
      </c>
      <c r="AY10" s="146">
        <v>5.0789999999999997</v>
      </c>
      <c r="AZ10" s="198">
        <v>0</v>
      </c>
      <c r="BA10" s="147">
        <v>4.077</v>
      </c>
      <c r="BB10" s="199">
        <v>4.3959999999999999</v>
      </c>
      <c r="BC10" s="148">
        <v>5.2320000000000002</v>
      </c>
      <c r="BD10" s="199">
        <v>5.5649999999999995</v>
      </c>
      <c r="BE10" s="149">
        <v>4.4989999999999997</v>
      </c>
      <c r="BF10" s="200">
        <v>5.1390000000000002</v>
      </c>
      <c r="BG10" s="150">
        <v>5.59</v>
      </c>
      <c r="BH10" s="202">
        <v>5.8689999999999998</v>
      </c>
    </row>
    <row r="11" spans="1:60" x14ac:dyDescent="0.25">
      <c r="A11" s="55">
        <v>41856</v>
      </c>
      <c r="B11" s="107">
        <v>0</v>
      </c>
      <c r="C11" s="151">
        <v>0</v>
      </c>
      <c r="D11" s="112">
        <v>3.6109999999999998</v>
      </c>
      <c r="E11" s="112">
        <v>3.9249999999999998</v>
      </c>
      <c r="F11" s="113">
        <v>4.0389999999999997</v>
      </c>
      <c r="G11" s="114">
        <v>4.1509999999999998</v>
      </c>
      <c r="H11" s="171">
        <v>4.1920000000000002</v>
      </c>
      <c r="I11" s="115">
        <v>4.274</v>
      </c>
      <c r="J11" s="62"/>
      <c r="K11" s="62"/>
      <c r="L11" s="63">
        <f t="shared" si="0"/>
        <v>41856</v>
      </c>
      <c r="M11" s="201">
        <v>4.367</v>
      </c>
      <c r="N11" s="223">
        <v>4.6159999999999997</v>
      </c>
      <c r="O11" s="182">
        <v>4.83</v>
      </c>
      <c r="P11" s="181">
        <v>4.8220000000000001</v>
      </c>
      <c r="Q11" s="183">
        <v>5.2469999999999999</v>
      </c>
      <c r="R11" s="229">
        <v>5.3460000000000001</v>
      </c>
      <c r="S11" s="136">
        <v>4.8810000000000002</v>
      </c>
      <c r="T11" s="184">
        <v>5.0339999999999998</v>
      </c>
      <c r="U11" s="137">
        <v>5.83</v>
      </c>
      <c r="V11" s="231">
        <v>5.8719999999999999</v>
      </c>
      <c r="W11" s="185">
        <v>6.2539999999999996</v>
      </c>
      <c r="X11" s="121">
        <v>0</v>
      </c>
      <c r="Y11" s="186">
        <v>5.0629999999999997</v>
      </c>
      <c r="Z11" s="138">
        <v>5.657</v>
      </c>
      <c r="AA11" s="187">
        <v>5.8490000000000002</v>
      </c>
      <c r="AB11" s="244">
        <v>6.36</v>
      </c>
      <c r="AC11" s="188">
        <v>4.3339999999999996</v>
      </c>
      <c r="AD11" s="121">
        <v>0</v>
      </c>
      <c r="AE11" s="189">
        <v>5.8920000000000003</v>
      </c>
      <c r="AF11" s="139">
        <v>5.8230000000000004</v>
      </c>
      <c r="AG11" s="190">
        <v>0</v>
      </c>
      <c r="AH11" s="140">
        <v>5.3819999999999997</v>
      </c>
      <c r="AI11" s="191">
        <v>5.6840000000000002</v>
      </c>
      <c r="AJ11" s="141">
        <v>5.6559999999999997</v>
      </c>
      <c r="AK11" s="192">
        <v>5.835</v>
      </c>
      <c r="AL11" s="121">
        <v>0</v>
      </c>
      <c r="AM11" s="193">
        <v>4.7190000000000003</v>
      </c>
      <c r="AN11" s="142">
        <v>5.4249999999999998</v>
      </c>
      <c r="AO11" s="260">
        <v>5.782</v>
      </c>
      <c r="AP11" s="143">
        <v>4.6719999999999997</v>
      </c>
      <c r="AQ11" s="263">
        <v>5.1890000000000001</v>
      </c>
      <c r="AR11" s="194">
        <v>5.2329999999999997</v>
      </c>
      <c r="AS11" s="121">
        <v>0</v>
      </c>
      <c r="AT11" s="195">
        <v>4.4219999999999997</v>
      </c>
      <c r="AU11" s="144">
        <v>4.4139999999999997</v>
      </c>
      <c r="AV11" s="196">
        <v>4.6420000000000003</v>
      </c>
      <c r="AW11" s="145">
        <v>5.5090000000000003</v>
      </c>
      <c r="AX11" s="197">
        <v>4.0579999999999998</v>
      </c>
      <c r="AY11" s="146">
        <v>5.0449999999999999</v>
      </c>
      <c r="AZ11" s="198">
        <v>0</v>
      </c>
      <c r="BA11" s="147">
        <v>4.07</v>
      </c>
      <c r="BB11" s="199">
        <v>4.4080000000000004</v>
      </c>
      <c r="BC11" s="148">
        <v>5.234</v>
      </c>
      <c r="BD11" s="199">
        <v>5.55</v>
      </c>
      <c r="BE11" s="149">
        <v>4.5019999999999998</v>
      </c>
      <c r="BF11" s="200">
        <v>5.1440000000000001</v>
      </c>
      <c r="BG11" s="150">
        <v>5.5839999999999996</v>
      </c>
      <c r="BH11" s="202">
        <v>5.8550000000000004</v>
      </c>
    </row>
    <row r="12" spans="1:60" x14ac:dyDescent="0.25">
      <c r="A12" s="55">
        <v>41857</v>
      </c>
      <c r="B12" s="107">
        <v>0</v>
      </c>
      <c r="C12" s="151">
        <v>0</v>
      </c>
      <c r="D12" s="112">
        <v>3.61</v>
      </c>
      <c r="E12" s="112">
        <v>3.9390000000000001</v>
      </c>
      <c r="F12" s="113">
        <v>4.0620000000000003</v>
      </c>
      <c r="G12" s="114">
        <v>4.1829999999999998</v>
      </c>
      <c r="H12" s="171">
        <v>4.2249999999999996</v>
      </c>
      <c r="I12" s="115">
        <v>4.3</v>
      </c>
      <c r="J12" s="62"/>
      <c r="K12" s="62"/>
      <c r="L12" s="63">
        <f t="shared" si="0"/>
        <v>41857</v>
      </c>
      <c r="M12" s="201">
        <v>4.3870000000000005</v>
      </c>
      <c r="N12" s="223">
        <v>4.6289999999999996</v>
      </c>
      <c r="O12" s="182">
        <v>4.835</v>
      </c>
      <c r="P12" s="181">
        <v>4.8250000000000002</v>
      </c>
      <c r="Q12" s="183">
        <v>5.2690000000000001</v>
      </c>
      <c r="R12" s="229">
        <v>5.4109999999999996</v>
      </c>
      <c r="S12" s="136">
        <v>4.8849999999999998</v>
      </c>
      <c r="T12" s="184">
        <v>5.0359999999999996</v>
      </c>
      <c r="U12" s="137">
        <v>5.8369999999999997</v>
      </c>
      <c r="V12" s="231">
        <v>5.8810000000000002</v>
      </c>
      <c r="W12" s="185">
        <v>6.266</v>
      </c>
      <c r="X12" s="121">
        <v>0</v>
      </c>
      <c r="Y12" s="186">
        <v>5.0709999999999997</v>
      </c>
      <c r="Z12" s="138">
        <v>5.6639999999999997</v>
      </c>
      <c r="AA12" s="187">
        <v>5.8550000000000004</v>
      </c>
      <c r="AB12" s="244">
        <v>6.3780000000000001</v>
      </c>
      <c r="AC12" s="188">
        <v>4.3849999999999998</v>
      </c>
      <c r="AD12" s="121">
        <v>0</v>
      </c>
      <c r="AE12" s="189">
        <v>5.9009999999999998</v>
      </c>
      <c r="AF12" s="139">
        <v>5.8390000000000004</v>
      </c>
      <c r="AG12" s="190">
        <v>0</v>
      </c>
      <c r="AH12" s="140">
        <v>5.3870000000000005</v>
      </c>
      <c r="AI12" s="191">
        <v>5.6890000000000001</v>
      </c>
      <c r="AJ12" s="141">
        <v>5.6619999999999999</v>
      </c>
      <c r="AK12" s="192">
        <v>5.8469999999999995</v>
      </c>
      <c r="AL12" s="121">
        <v>0</v>
      </c>
      <c r="AM12" s="193">
        <v>4.7249999999999996</v>
      </c>
      <c r="AN12" s="142">
        <v>5.43</v>
      </c>
      <c r="AO12" s="260">
        <v>5.7880000000000003</v>
      </c>
      <c r="AP12" s="143">
        <v>4.6769999999999996</v>
      </c>
      <c r="AQ12" s="263">
        <v>5.1980000000000004</v>
      </c>
      <c r="AR12" s="194">
        <v>5.2430000000000003</v>
      </c>
      <c r="AS12" s="121">
        <v>0</v>
      </c>
      <c r="AT12" s="195">
        <v>4.4249999999999998</v>
      </c>
      <c r="AU12" s="144">
        <v>4.4160000000000004</v>
      </c>
      <c r="AV12" s="196">
        <v>4.6609999999999996</v>
      </c>
      <c r="AW12" s="145">
        <v>5.5120000000000005</v>
      </c>
      <c r="AX12" s="197">
        <v>4.0739999999999998</v>
      </c>
      <c r="AY12" s="146">
        <v>5.0460000000000003</v>
      </c>
      <c r="AZ12" s="198">
        <v>0</v>
      </c>
      <c r="BA12" s="147">
        <v>4.0890000000000004</v>
      </c>
      <c r="BB12" s="199">
        <v>4.41</v>
      </c>
      <c r="BC12" s="148">
        <v>5.242</v>
      </c>
      <c r="BD12" s="199">
        <v>5.5649999999999995</v>
      </c>
      <c r="BE12" s="149">
        <v>4.5190000000000001</v>
      </c>
      <c r="BF12" s="200">
        <v>5.149</v>
      </c>
      <c r="BG12" s="150">
        <v>5.5919999999999996</v>
      </c>
      <c r="BH12" s="202">
        <v>5.87</v>
      </c>
    </row>
    <row r="13" spans="1:60" x14ac:dyDescent="0.25">
      <c r="A13" s="55">
        <v>41858</v>
      </c>
      <c r="B13" s="107">
        <v>0</v>
      </c>
      <c r="C13" s="151">
        <v>0</v>
      </c>
      <c r="D13" s="112">
        <v>3.5880000000000001</v>
      </c>
      <c r="E13" s="112">
        <v>3.9239999999999999</v>
      </c>
      <c r="F13" s="113">
        <v>4.0469999999999997</v>
      </c>
      <c r="G13" s="114">
        <v>4.1719999999999997</v>
      </c>
      <c r="H13" s="171">
        <v>4.2110000000000003</v>
      </c>
      <c r="I13" s="115">
        <v>4.2869999999999999</v>
      </c>
      <c r="J13" s="62"/>
      <c r="K13" s="62"/>
      <c r="L13" s="63">
        <f t="shared" si="0"/>
        <v>41858</v>
      </c>
      <c r="M13" s="201">
        <v>4.3609999999999998</v>
      </c>
      <c r="N13" s="223">
        <v>4.6120000000000001</v>
      </c>
      <c r="O13" s="182">
        <v>4.8179999999999996</v>
      </c>
      <c r="P13" s="181">
        <v>4.8149999999999995</v>
      </c>
      <c r="Q13" s="183">
        <v>5.2620000000000005</v>
      </c>
      <c r="R13" s="229">
        <v>5.4039999999999999</v>
      </c>
      <c r="S13" s="136">
        <v>4.8639999999999999</v>
      </c>
      <c r="T13" s="184">
        <v>5.0449999999999999</v>
      </c>
      <c r="U13" s="137">
        <v>5.8380000000000001</v>
      </c>
      <c r="V13" s="231">
        <v>5.8760000000000003</v>
      </c>
      <c r="W13" s="185">
        <v>6.2549999999999999</v>
      </c>
      <c r="X13" s="121">
        <v>0</v>
      </c>
      <c r="Y13" s="186">
        <v>5.0579999999999998</v>
      </c>
      <c r="Z13" s="138">
        <v>5.657</v>
      </c>
      <c r="AA13" s="187">
        <v>5.851</v>
      </c>
      <c r="AB13" s="244">
        <v>6.3629999999999995</v>
      </c>
      <c r="AC13" s="188">
        <v>4.3310000000000004</v>
      </c>
      <c r="AD13" s="121">
        <v>0</v>
      </c>
      <c r="AE13" s="189">
        <v>5.8959999999999999</v>
      </c>
      <c r="AF13" s="139">
        <v>5.8330000000000002</v>
      </c>
      <c r="AG13" s="190">
        <v>0</v>
      </c>
      <c r="AH13" s="140">
        <v>5.375</v>
      </c>
      <c r="AI13" s="191">
        <v>5.6820000000000004</v>
      </c>
      <c r="AJ13" s="141">
        <v>5.6580000000000004</v>
      </c>
      <c r="AK13" s="192">
        <v>5.84</v>
      </c>
      <c r="AL13" s="121">
        <v>0</v>
      </c>
      <c r="AM13" s="193">
        <v>4.702</v>
      </c>
      <c r="AN13" s="142">
        <v>5.42</v>
      </c>
      <c r="AO13" s="260">
        <v>5.7809999999999997</v>
      </c>
      <c r="AP13" s="143">
        <v>4.6379999999999999</v>
      </c>
      <c r="AQ13" s="263">
        <v>5.1829999999999998</v>
      </c>
      <c r="AR13" s="194">
        <v>5.2329999999999997</v>
      </c>
      <c r="AS13" s="121">
        <v>0</v>
      </c>
      <c r="AT13" s="195">
        <v>4.4059999999999997</v>
      </c>
      <c r="AU13" s="144">
        <v>4.3970000000000002</v>
      </c>
      <c r="AV13" s="196">
        <v>4.6289999999999996</v>
      </c>
      <c r="AW13" s="145">
        <v>5.5060000000000002</v>
      </c>
      <c r="AX13" s="197">
        <v>4.0430000000000001</v>
      </c>
      <c r="AY13" s="146">
        <v>5.032</v>
      </c>
      <c r="AZ13" s="198">
        <v>0</v>
      </c>
      <c r="BA13" s="147">
        <v>4.0659999999999998</v>
      </c>
      <c r="BB13" s="199">
        <v>4.3890000000000002</v>
      </c>
      <c r="BC13" s="148">
        <v>5.2350000000000003</v>
      </c>
      <c r="BD13" s="199">
        <v>5.548</v>
      </c>
      <c r="BE13" s="149">
        <v>4.4989999999999997</v>
      </c>
      <c r="BF13" s="200">
        <v>5.1360000000000001</v>
      </c>
      <c r="BG13" s="150">
        <v>5.585</v>
      </c>
      <c r="BH13" s="202">
        <v>5.8609999999999998</v>
      </c>
    </row>
    <row r="14" spans="1:60" x14ac:dyDescent="0.25">
      <c r="A14" s="55">
        <v>41859</v>
      </c>
      <c r="B14" s="107">
        <v>0</v>
      </c>
      <c r="C14" s="151">
        <v>0</v>
      </c>
      <c r="D14" s="112">
        <v>3.5920000000000001</v>
      </c>
      <c r="E14" s="112">
        <v>3.8580000000000001</v>
      </c>
      <c r="F14" s="113">
        <v>3.9609999999999999</v>
      </c>
      <c r="G14" s="114">
        <v>4.0990000000000002</v>
      </c>
      <c r="H14" s="171">
        <v>4.1379999999999999</v>
      </c>
      <c r="I14" s="115">
        <v>4.2119999999999997</v>
      </c>
      <c r="J14" s="62"/>
      <c r="K14" s="62"/>
      <c r="L14" s="63">
        <f t="shared" si="0"/>
        <v>41859</v>
      </c>
      <c r="M14" s="201">
        <v>4.3360000000000003</v>
      </c>
      <c r="N14" s="223">
        <v>4.5730000000000004</v>
      </c>
      <c r="O14" s="182">
        <v>4.7759999999999998</v>
      </c>
      <c r="P14" s="181">
        <v>4.7670000000000003</v>
      </c>
      <c r="Q14" s="183">
        <v>5.1980000000000004</v>
      </c>
      <c r="R14" s="229">
        <v>5.3330000000000002</v>
      </c>
      <c r="S14" s="136">
        <v>4.8410000000000002</v>
      </c>
      <c r="T14" s="184">
        <v>4.9889999999999999</v>
      </c>
      <c r="U14" s="137">
        <v>5.77</v>
      </c>
      <c r="V14" s="231">
        <v>5.8090000000000002</v>
      </c>
      <c r="W14" s="185">
        <v>6.1779999999999999</v>
      </c>
      <c r="X14" s="121">
        <v>0</v>
      </c>
      <c r="Y14" s="186">
        <v>5.0199999999999996</v>
      </c>
      <c r="Z14" s="138">
        <v>5.5960000000000001</v>
      </c>
      <c r="AA14" s="187">
        <v>5.7850000000000001</v>
      </c>
      <c r="AB14" s="244">
        <v>6.29</v>
      </c>
      <c r="AC14" s="188">
        <v>4.2990000000000004</v>
      </c>
      <c r="AD14" s="121">
        <v>0</v>
      </c>
      <c r="AE14" s="189">
        <v>5.835</v>
      </c>
      <c r="AF14" s="139">
        <v>5.7610000000000001</v>
      </c>
      <c r="AG14" s="190">
        <v>0</v>
      </c>
      <c r="AH14" s="140">
        <v>5.33</v>
      </c>
      <c r="AI14" s="191">
        <v>5.6280000000000001</v>
      </c>
      <c r="AJ14" s="141">
        <v>5.5960000000000001</v>
      </c>
      <c r="AK14" s="192">
        <v>5.7759999999999998</v>
      </c>
      <c r="AL14" s="121">
        <v>0</v>
      </c>
      <c r="AM14" s="193">
        <v>4.6859999999999999</v>
      </c>
      <c r="AN14" s="142">
        <v>5.37</v>
      </c>
      <c r="AO14" s="260">
        <v>5.7210000000000001</v>
      </c>
      <c r="AP14" s="143">
        <v>4.5990000000000002</v>
      </c>
      <c r="AQ14" s="263">
        <v>5.1180000000000003</v>
      </c>
      <c r="AR14" s="194">
        <v>5.16</v>
      </c>
      <c r="AS14" s="121">
        <v>0</v>
      </c>
      <c r="AT14" s="195">
        <v>4.3760000000000003</v>
      </c>
      <c r="AU14" s="144">
        <v>4.3760000000000003</v>
      </c>
      <c r="AV14" s="196">
        <v>4.6050000000000004</v>
      </c>
      <c r="AW14" s="145">
        <v>5.44</v>
      </c>
      <c r="AX14" s="197">
        <v>4.024</v>
      </c>
      <c r="AY14" s="146">
        <v>4.984</v>
      </c>
      <c r="AZ14" s="198">
        <v>0</v>
      </c>
      <c r="BA14" s="147">
        <v>4.0469999999999997</v>
      </c>
      <c r="BB14" s="199">
        <v>4.3659999999999997</v>
      </c>
      <c r="BC14" s="148">
        <v>5.17</v>
      </c>
      <c r="BD14" s="199">
        <v>5.476</v>
      </c>
      <c r="BE14" s="149">
        <v>4.4879999999999995</v>
      </c>
      <c r="BF14" s="200">
        <v>5.0919999999999996</v>
      </c>
      <c r="BG14" s="150">
        <v>5.5209999999999999</v>
      </c>
      <c r="BH14" s="202">
        <v>5.7949999999999999</v>
      </c>
    </row>
    <row r="15" spans="1:60" x14ac:dyDescent="0.25">
      <c r="A15" s="55">
        <v>41862</v>
      </c>
      <c r="B15" s="107">
        <v>0</v>
      </c>
      <c r="C15" s="151">
        <v>0</v>
      </c>
      <c r="D15" s="112">
        <v>3.6019999999999999</v>
      </c>
      <c r="E15" s="112">
        <v>3.9020000000000001</v>
      </c>
      <c r="F15" s="113">
        <v>3.996</v>
      </c>
      <c r="G15" s="114">
        <v>4.1139999999999999</v>
      </c>
      <c r="H15" s="171">
        <v>4.1589999999999998</v>
      </c>
      <c r="I15" s="115">
        <v>4.2430000000000003</v>
      </c>
      <c r="J15" s="62"/>
      <c r="K15" s="62"/>
      <c r="L15" s="63">
        <f t="shared" si="0"/>
        <v>41862</v>
      </c>
      <c r="M15" s="201">
        <v>4.3469999999999995</v>
      </c>
      <c r="N15" s="223">
        <v>4.5949999999999998</v>
      </c>
      <c r="O15" s="182">
        <v>4.782</v>
      </c>
      <c r="P15" s="181">
        <v>4.8019999999999996</v>
      </c>
      <c r="Q15" s="183">
        <v>5.2350000000000003</v>
      </c>
      <c r="R15" s="229">
        <v>5.3680000000000003</v>
      </c>
      <c r="S15" s="136">
        <v>4.8540000000000001</v>
      </c>
      <c r="T15" s="184">
        <v>5.04</v>
      </c>
      <c r="U15" s="137">
        <v>5.8049999999999997</v>
      </c>
      <c r="V15" s="231">
        <v>5.8479999999999999</v>
      </c>
      <c r="W15" s="185">
        <v>6.2169999999999996</v>
      </c>
      <c r="X15" s="121">
        <v>0</v>
      </c>
      <c r="Y15" s="186">
        <v>5.0529999999999999</v>
      </c>
      <c r="Z15" s="138">
        <v>5.6310000000000002</v>
      </c>
      <c r="AA15" s="187">
        <v>5.8239999999999998</v>
      </c>
      <c r="AB15" s="244">
        <v>6.3360000000000003</v>
      </c>
      <c r="AC15" s="188">
        <v>4.3010000000000002</v>
      </c>
      <c r="AD15" s="121">
        <v>0</v>
      </c>
      <c r="AE15" s="189">
        <v>5.8540000000000001</v>
      </c>
      <c r="AF15" s="139">
        <v>5.8019999999999996</v>
      </c>
      <c r="AG15" s="190">
        <v>0</v>
      </c>
      <c r="AH15" s="140">
        <v>5.367</v>
      </c>
      <c r="AI15" s="191">
        <v>5.6609999999999996</v>
      </c>
      <c r="AJ15" s="141">
        <v>5.6319999999999997</v>
      </c>
      <c r="AK15" s="192">
        <v>5.806</v>
      </c>
      <c r="AL15" s="121">
        <v>0</v>
      </c>
      <c r="AM15" s="193">
        <v>4.6840000000000002</v>
      </c>
      <c r="AN15" s="142">
        <v>5.3870000000000005</v>
      </c>
      <c r="AO15" s="260">
        <v>5.758</v>
      </c>
      <c r="AP15" s="143">
        <v>4.633</v>
      </c>
      <c r="AQ15" s="263">
        <v>5.1550000000000002</v>
      </c>
      <c r="AR15" s="194">
        <v>5.1989999999999998</v>
      </c>
      <c r="AS15" s="121">
        <v>0</v>
      </c>
      <c r="AT15" s="195">
        <v>4.3789999999999996</v>
      </c>
      <c r="AU15" s="144">
        <v>4.3789999999999996</v>
      </c>
      <c r="AV15" s="196">
        <v>4.6129999999999995</v>
      </c>
      <c r="AW15" s="145">
        <v>5.4930000000000003</v>
      </c>
      <c r="AX15" s="197">
        <v>4.0330000000000004</v>
      </c>
      <c r="AY15" s="146">
        <v>5.0199999999999996</v>
      </c>
      <c r="AZ15" s="198">
        <v>0</v>
      </c>
      <c r="BA15" s="147">
        <v>4.056</v>
      </c>
      <c r="BB15" s="199">
        <v>4.3789999999999996</v>
      </c>
      <c r="BC15" s="148">
        <v>5.2069999999999999</v>
      </c>
      <c r="BD15" s="199">
        <v>5.508</v>
      </c>
      <c r="BE15" s="149">
        <v>4.4889999999999999</v>
      </c>
      <c r="BF15" s="200">
        <v>5.1289999999999996</v>
      </c>
      <c r="BG15" s="150">
        <v>5.556</v>
      </c>
      <c r="BH15" s="202">
        <v>5.819</v>
      </c>
    </row>
    <row r="16" spans="1:60" x14ac:dyDescent="0.25">
      <c r="A16" s="55">
        <v>41863</v>
      </c>
      <c r="B16" s="107">
        <v>0</v>
      </c>
      <c r="C16" s="151">
        <v>0</v>
      </c>
      <c r="D16" s="112">
        <v>3.5949999999999998</v>
      </c>
      <c r="E16" s="112">
        <v>3.9039999999999999</v>
      </c>
      <c r="F16" s="113">
        <v>3.9980000000000002</v>
      </c>
      <c r="G16" s="114">
        <v>4.1150000000000002</v>
      </c>
      <c r="H16" s="171">
        <v>4.1459999999999999</v>
      </c>
      <c r="I16" s="115">
        <v>4.234</v>
      </c>
      <c r="J16" s="62"/>
      <c r="K16" s="62"/>
      <c r="L16" s="63">
        <f t="shared" si="0"/>
        <v>41863</v>
      </c>
      <c r="M16" s="201">
        <v>4.3440000000000003</v>
      </c>
      <c r="N16" s="223">
        <v>4.5949999999999998</v>
      </c>
      <c r="O16" s="182">
        <v>4.8029999999999999</v>
      </c>
      <c r="P16" s="181">
        <v>4.7930000000000001</v>
      </c>
      <c r="Q16" s="183">
        <v>5.2190000000000003</v>
      </c>
      <c r="R16" s="229">
        <v>5.3559999999999999</v>
      </c>
      <c r="S16" s="136">
        <v>4.8499999999999996</v>
      </c>
      <c r="T16" s="184">
        <v>5.0359999999999996</v>
      </c>
      <c r="U16" s="137">
        <v>5.8019999999999996</v>
      </c>
      <c r="V16" s="231">
        <v>5.8390000000000004</v>
      </c>
      <c r="W16" s="185">
        <v>6.2119999999999997</v>
      </c>
      <c r="X16" s="121">
        <v>0</v>
      </c>
      <c r="Y16" s="186">
        <v>5.0490000000000004</v>
      </c>
      <c r="Z16" s="138">
        <v>5.6230000000000002</v>
      </c>
      <c r="AA16" s="187">
        <v>5.8149999999999995</v>
      </c>
      <c r="AB16" s="244">
        <v>6.3280000000000003</v>
      </c>
      <c r="AC16" s="188">
        <v>4.3209999999999997</v>
      </c>
      <c r="AD16" s="121">
        <v>0</v>
      </c>
      <c r="AE16" s="189">
        <v>5.8579999999999997</v>
      </c>
      <c r="AF16" s="139">
        <v>5.7940000000000005</v>
      </c>
      <c r="AG16" s="190">
        <v>0</v>
      </c>
      <c r="AH16" s="140">
        <v>5.3620000000000001</v>
      </c>
      <c r="AI16" s="191">
        <v>5.6550000000000002</v>
      </c>
      <c r="AJ16" s="141">
        <v>5.6230000000000002</v>
      </c>
      <c r="AK16" s="192">
        <v>5.8040000000000003</v>
      </c>
      <c r="AL16" s="121">
        <v>0</v>
      </c>
      <c r="AM16" s="193">
        <v>4.6840000000000002</v>
      </c>
      <c r="AN16" s="142">
        <v>5.4020000000000001</v>
      </c>
      <c r="AO16" s="260">
        <v>5.7480000000000002</v>
      </c>
      <c r="AP16" s="143">
        <v>4.6280000000000001</v>
      </c>
      <c r="AQ16" s="263">
        <v>5.1470000000000002</v>
      </c>
      <c r="AR16" s="194">
        <v>5.19</v>
      </c>
      <c r="AS16" s="121">
        <v>0</v>
      </c>
      <c r="AT16" s="195">
        <v>4.3760000000000003</v>
      </c>
      <c r="AU16" s="144">
        <v>4.3760000000000003</v>
      </c>
      <c r="AV16" s="196">
        <v>4.609</v>
      </c>
      <c r="AW16" s="145">
        <v>5.4859999999999998</v>
      </c>
      <c r="AX16" s="197">
        <v>4.0410000000000004</v>
      </c>
      <c r="AY16" s="146">
        <v>5.0069999999999997</v>
      </c>
      <c r="AZ16" s="198">
        <v>0</v>
      </c>
      <c r="BA16" s="147">
        <v>4.0510000000000002</v>
      </c>
      <c r="BB16" s="199">
        <v>4.3780000000000001</v>
      </c>
      <c r="BC16" s="148">
        <v>5.202</v>
      </c>
      <c r="BD16" s="199">
        <v>5.5120000000000005</v>
      </c>
      <c r="BE16" s="149">
        <v>4.484</v>
      </c>
      <c r="BF16" s="200">
        <v>5.1239999999999997</v>
      </c>
      <c r="BG16" s="150">
        <v>5.5490000000000004</v>
      </c>
      <c r="BH16" s="202">
        <v>5.8230000000000004</v>
      </c>
    </row>
    <row r="17" spans="1:60" x14ac:dyDescent="0.25">
      <c r="A17" s="55">
        <v>41864</v>
      </c>
      <c r="B17" s="107">
        <v>0</v>
      </c>
      <c r="C17" s="151">
        <v>0</v>
      </c>
      <c r="D17" s="112">
        <v>3.613</v>
      </c>
      <c r="E17" s="112">
        <v>3.91</v>
      </c>
      <c r="F17" s="113">
        <v>4.0110000000000001</v>
      </c>
      <c r="G17" s="114">
        <v>4.1219999999999999</v>
      </c>
      <c r="H17" s="171">
        <v>4.1529999999999996</v>
      </c>
      <c r="I17" s="115">
        <v>4.2350000000000003</v>
      </c>
      <c r="J17" s="62"/>
      <c r="K17" s="62"/>
      <c r="L17" s="63">
        <f t="shared" si="0"/>
        <v>41864</v>
      </c>
      <c r="M17" s="201">
        <v>4.3440000000000003</v>
      </c>
      <c r="N17" s="223">
        <v>4.55</v>
      </c>
      <c r="O17" s="182">
        <v>4.5890000000000004</v>
      </c>
      <c r="P17" s="181">
        <v>4.7869999999999999</v>
      </c>
      <c r="Q17" s="183">
        <v>5.2119999999999997</v>
      </c>
      <c r="R17" s="229">
        <v>5.3490000000000002</v>
      </c>
      <c r="S17" s="136">
        <v>4.8520000000000003</v>
      </c>
      <c r="T17" s="184">
        <v>5.0369999999999999</v>
      </c>
      <c r="U17" s="137">
        <v>5.7940000000000005</v>
      </c>
      <c r="V17" s="231">
        <v>5.8330000000000002</v>
      </c>
      <c r="W17" s="185">
        <v>6.2039999999999997</v>
      </c>
      <c r="X17" s="121">
        <v>0</v>
      </c>
      <c r="Y17" s="186">
        <v>5.05</v>
      </c>
      <c r="Z17" s="138">
        <v>5.609</v>
      </c>
      <c r="AA17" s="187">
        <v>5.8079999999999998</v>
      </c>
      <c r="AB17" s="244">
        <v>6.3250000000000002</v>
      </c>
      <c r="AC17" s="188">
        <v>4.2949999999999999</v>
      </c>
      <c r="AD17" s="121">
        <v>0</v>
      </c>
      <c r="AE17" s="189">
        <v>5.851</v>
      </c>
      <c r="AF17" s="139">
        <v>5.7880000000000003</v>
      </c>
      <c r="AG17" s="190">
        <v>0</v>
      </c>
      <c r="AH17" s="140">
        <v>5.3620000000000001</v>
      </c>
      <c r="AI17" s="191">
        <v>5.65</v>
      </c>
      <c r="AJ17" s="141">
        <v>5.6159999999999997</v>
      </c>
      <c r="AK17" s="192">
        <v>5.798</v>
      </c>
      <c r="AL17" s="121">
        <v>0</v>
      </c>
      <c r="AM17" s="193">
        <v>4.6779999999999999</v>
      </c>
      <c r="AN17" s="142">
        <v>5.4020000000000001</v>
      </c>
      <c r="AO17" s="260">
        <v>5.7409999999999997</v>
      </c>
      <c r="AP17" s="143">
        <v>4.6280000000000001</v>
      </c>
      <c r="AQ17" s="263">
        <v>5.1360000000000001</v>
      </c>
      <c r="AR17" s="194">
        <v>5.1890000000000001</v>
      </c>
      <c r="AS17" s="121">
        <v>0</v>
      </c>
      <c r="AT17" s="195">
        <v>4.375</v>
      </c>
      <c r="AU17" s="144">
        <v>4.375</v>
      </c>
      <c r="AV17" s="196">
        <v>4.6129999999999995</v>
      </c>
      <c r="AW17" s="145">
        <v>5.4790000000000001</v>
      </c>
      <c r="AX17" s="197">
        <v>4.0389999999999997</v>
      </c>
      <c r="AY17" s="146">
        <v>5.0129999999999999</v>
      </c>
      <c r="AZ17" s="198">
        <v>0</v>
      </c>
      <c r="BA17" s="147">
        <v>4.0369999999999999</v>
      </c>
      <c r="BB17" s="199">
        <v>4.3689999999999998</v>
      </c>
      <c r="BC17" s="148">
        <v>5.1909999999999998</v>
      </c>
      <c r="BD17" s="199">
        <v>5.5049999999999999</v>
      </c>
      <c r="BE17" s="149">
        <v>4.4770000000000003</v>
      </c>
      <c r="BF17" s="200">
        <v>5.125</v>
      </c>
      <c r="BG17" s="150">
        <v>5.5419999999999998</v>
      </c>
      <c r="BH17" s="202">
        <v>5.8170000000000002</v>
      </c>
    </row>
    <row r="18" spans="1:60" x14ac:dyDescent="0.25">
      <c r="A18" s="55">
        <v>41865</v>
      </c>
      <c r="B18" s="107">
        <v>0</v>
      </c>
      <c r="C18" s="151">
        <v>0</v>
      </c>
      <c r="D18" s="112">
        <v>3.6109999999999998</v>
      </c>
      <c r="E18" s="112">
        <v>3.88</v>
      </c>
      <c r="F18" s="113">
        <v>3.9830000000000001</v>
      </c>
      <c r="G18" s="114">
        <v>4.0949999999999998</v>
      </c>
      <c r="H18" s="171">
        <v>4.1319999999999997</v>
      </c>
      <c r="I18" s="115">
        <v>4.2190000000000003</v>
      </c>
      <c r="J18" s="62"/>
      <c r="K18" s="62"/>
      <c r="L18" s="63">
        <f t="shared" si="0"/>
        <v>41865</v>
      </c>
      <c r="M18" s="201">
        <v>4.3369999999999997</v>
      </c>
      <c r="N18" s="223">
        <v>4.5590000000000002</v>
      </c>
      <c r="O18" s="182">
        <v>4.6989999999999998</v>
      </c>
      <c r="P18" s="181">
        <v>4.7699999999999996</v>
      </c>
      <c r="Q18" s="183">
        <v>5.1890000000000001</v>
      </c>
      <c r="R18" s="229">
        <v>5.3220000000000001</v>
      </c>
      <c r="S18" s="136">
        <v>4.8390000000000004</v>
      </c>
      <c r="T18" s="184">
        <v>4.9989999999999997</v>
      </c>
      <c r="U18" s="137">
        <v>5.7640000000000002</v>
      </c>
      <c r="V18" s="231">
        <v>5.8070000000000004</v>
      </c>
      <c r="W18" s="185">
        <v>6.173</v>
      </c>
      <c r="X18" s="121">
        <v>0</v>
      </c>
      <c r="Y18" s="186">
        <v>5.0309999999999997</v>
      </c>
      <c r="Z18" s="138">
        <v>5.5869999999999997</v>
      </c>
      <c r="AA18" s="187">
        <v>5.7850000000000001</v>
      </c>
      <c r="AB18" s="244">
        <v>6.2990000000000004</v>
      </c>
      <c r="AC18" s="188">
        <v>4.3360000000000003</v>
      </c>
      <c r="AD18" s="121">
        <v>0</v>
      </c>
      <c r="AE18" s="189">
        <v>5.827</v>
      </c>
      <c r="AF18" s="139">
        <v>5.7610000000000001</v>
      </c>
      <c r="AG18" s="190">
        <v>0</v>
      </c>
      <c r="AH18" s="140">
        <v>5.3419999999999996</v>
      </c>
      <c r="AI18" s="191">
        <v>5.6269999999999998</v>
      </c>
      <c r="AJ18" s="141">
        <v>5.593</v>
      </c>
      <c r="AK18" s="192">
        <v>5.7750000000000004</v>
      </c>
      <c r="AL18" s="121">
        <v>0</v>
      </c>
      <c r="AM18" s="193">
        <v>4.6769999999999996</v>
      </c>
      <c r="AN18" s="142">
        <v>5.3789999999999996</v>
      </c>
      <c r="AO18" s="260">
        <v>5.7169999999999996</v>
      </c>
      <c r="AP18" s="143">
        <v>4.6079999999999997</v>
      </c>
      <c r="AQ18" s="263">
        <v>5.1130000000000004</v>
      </c>
      <c r="AR18" s="194">
        <v>5.1639999999999997</v>
      </c>
      <c r="AS18" s="121">
        <v>0</v>
      </c>
      <c r="AT18" s="195">
        <v>4.367</v>
      </c>
      <c r="AU18" s="144">
        <v>4.3680000000000003</v>
      </c>
      <c r="AV18" s="196">
        <v>4.5949999999999998</v>
      </c>
      <c r="AW18" s="145">
        <v>5.4560000000000004</v>
      </c>
      <c r="AX18" s="197">
        <v>4.0519999999999996</v>
      </c>
      <c r="AY18" s="146">
        <v>4.99</v>
      </c>
      <c r="AZ18" s="198">
        <v>0</v>
      </c>
      <c r="BA18" s="147">
        <v>4.0460000000000003</v>
      </c>
      <c r="BB18" s="199">
        <v>4.3600000000000003</v>
      </c>
      <c r="BC18" s="148">
        <v>5.1619999999999999</v>
      </c>
      <c r="BD18" s="199">
        <v>5.4829999999999997</v>
      </c>
      <c r="BE18" s="149">
        <v>4.4790000000000001</v>
      </c>
      <c r="BF18" s="200">
        <v>5.1050000000000004</v>
      </c>
      <c r="BG18" s="150">
        <v>5.5220000000000002</v>
      </c>
      <c r="BH18" s="202">
        <v>5.7930000000000001</v>
      </c>
    </row>
    <row r="19" spans="1:60" x14ac:dyDescent="0.25">
      <c r="A19" s="55">
        <v>41866</v>
      </c>
      <c r="B19" s="107">
        <v>0</v>
      </c>
      <c r="C19" s="151">
        <v>0</v>
      </c>
      <c r="D19" s="112">
        <v>3.6120000000000001</v>
      </c>
      <c r="E19" s="112">
        <v>3.867</v>
      </c>
      <c r="F19" s="113">
        <v>3.9699999999999998</v>
      </c>
      <c r="G19" s="114">
        <v>4.0679999999999996</v>
      </c>
      <c r="H19" s="171">
        <v>4.1050000000000004</v>
      </c>
      <c r="I19" s="115">
        <v>4.1849999999999996</v>
      </c>
      <c r="J19" s="62"/>
      <c r="K19" s="62"/>
      <c r="L19" s="63">
        <f t="shared" si="0"/>
        <v>41866</v>
      </c>
      <c r="M19" s="201">
        <v>4.3250000000000002</v>
      </c>
      <c r="N19" s="223">
        <v>4.5510000000000002</v>
      </c>
      <c r="O19" s="182">
        <v>4.6970000000000001</v>
      </c>
      <c r="P19" s="181">
        <v>4.758</v>
      </c>
      <c r="Q19" s="183">
        <v>5.1689999999999996</v>
      </c>
      <c r="R19" s="229">
        <v>5.2990000000000004</v>
      </c>
      <c r="S19" s="136">
        <v>4.8309999999999995</v>
      </c>
      <c r="T19" s="184">
        <v>5.008</v>
      </c>
      <c r="U19" s="137">
        <v>5.7489999999999997</v>
      </c>
      <c r="V19" s="231">
        <v>5.7859999999999996</v>
      </c>
      <c r="W19" s="185">
        <v>6.1420000000000003</v>
      </c>
      <c r="X19" s="121">
        <v>0</v>
      </c>
      <c r="Y19" s="186">
        <v>5.0270000000000001</v>
      </c>
      <c r="Z19" s="138">
        <v>5.5720000000000001</v>
      </c>
      <c r="AA19" s="187">
        <v>5.7629999999999999</v>
      </c>
      <c r="AB19" s="244">
        <v>6.27</v>
      </c>
      <c r="AC19" s="188">
        <v>4.2919999999999998</v>
      </c>
      <c r="AD19" s="121">
        <v>0</v>
      </c>
      <c r="AE19" s="189">
        <v>5.8040000000000003</v>
      </c>
      <c r="AF19" s="139">
        <v>5.7359999999999998</v>
      </c>
      <c r="AG19" s="190">
        <v>0</v>
      </c>
      <c r="AH19" s="140">
        <v>5.335</v>
      </c>
      <c r="AI19" s="191">
        <v>5.6150000000000002</v>
      </c>
      <c r="AJ19" s="141">
        <v>5.5570000000000004</v>
      </c>
      <c r="AK19" s="192">
        <v>5.7430000000000003</v>
      </c>
      <c r="AL19" s="121">
        <v>0</v>
      </c>
      <c r="AM19" s="193">
        <v>4.6710000000000003</v>
      </c>
      <c r="AN19" s="142">
        <v>5.375</v>
      </c>
      <c r="AO19" s="260">
        <v>5.7030000000000003</v>
      </c>
      <c r="AP19" s="143">
        <v>4.601</v>
      </c>
      <c r="AQ19" s="263">
        <v>5.093</v>
      </c>
      <c r="AR19" s="194">
        <v>5.1420000000000003</v>
      </c>
      <c r="AS19" s="121">
        <v>0</v>
      </c>
      <c r="AT19" s="195">
        <v>4.3629999999999995</v>
      </c>
      <c r="AU19" s="144">
        <v>4.3629999999999995</v>
      </c>
      <c r="AV19" s="196">
        <v>4.5869999999999997</v>
      </c>
      <c r="AW19" s="145">
        <v>5.4249999999999998</v>
      </c>
      <c r="AX19" s="197">
        <v>4.0229999999999997</v>
      </c>
      <c r="AY19" s="146">
        <v>4.9580000000000002</v>
      </c>
      <c r="AZ19" s="198">
        <v>0</v>
      </c>
      <c r="BA19" s="147">
        <v>4.0309999999999997</v>
      </c>
      <c r="BB19" s="199">
        <v>4.3479999999999999</v>
      </c>
      <c r="BC19" s="148">
        <v>5.14</v>
      </c>
      <c r="BD19" s="199">
        <v>5.4550000000000001</v>
      </c>
      <c r="BE19" s="149">
        <v>4.4710000000000001</v>
      </c>
      <c r="BF19" s="200">
        <v>5.0979999999999999</v>
      </c>
      <c r="BG19" s="150">
        <v>5.5010000000000003</v>
      </c>
      <c r="BH19" s="202">
        <v>5.766</v>
      </c>
    </row>
    <row r="20" spans="1:60" x14ac:dyDescent="0.25">
      <c r="A20" s="55">
        <v>41869</v>
      </c>
      <c r="B20" s="107">
        <v>0</v>
      </c>
      <c r="C20" s="151">
        <v>0</v>
      </c>
      <c r="D20" s="112">
        <v>3.613</v>
      </c>
      <c r="E20" s="112">
        <v>3.83</v>
      </c>
      <c r="F20" s="113">
        <v>3.9180000000000001</v>
      </c>
      <c r="G20" s="114">
        <v>4.0209999999999999</v>
      </c>
      <c r="H20" s="171">
        <v>4.056</v>
      </c>
      <c r="I20" s="115">
        <v>4.125</v>
      </c>
      <c r="J20" s="62"/>
      <c r="K20" s="62"/>
      <c r="L20" s="63">
        <f t="shared" si="0"/>
        <v>41869</v>
      </c>
      <c r="M20" s="201">
        <v>4.3220000000000001</v>
      </c>
      <c r="N20" s="223">
        <v>4.5129999999999999</v>
      </c>
      <c r="O20" s="182">
        <v>4.609</v>
      </c>
      <c r="P20" s="181">
        <v>4.718</v>
      </c>
      <c r="Q20" s="183">
        <v>5.125</v>
      </c>
      <c r="R20" s="229">
        <v>5.2469999999999999</v>
      </c>
      <c r="S20" s="136">
        <v>4.8239999999999998</v>
      </c>
      <c r="T20" s="184">
        <v>4.9749999999999996</v>
      </c>
      <c r="U20" s="137">
        <v>5.7</v>
      </c>
      <c r="V20" s="231">
        <v>5.7359999999999998</v>
      </c>
      <c r="W20" s="185">
        <v>6.0860000000000003</v>
      </c>
      <c r="X20" s="121">
        <v>0</v>
      </c>
      <c r="Y20" s="186">
        <v>4.99</v>
      </c>
      <c r="Z20" s="138">
        <v>5.5369999999999999</v>
      </c>
      <c r="AA20" s="187">
        <v>5.7149999999999999</v>
      </c>
      <c r="AB20" s="244">
        <v>6.218</v>
      </c>
      <c r="AC20" s="188">
        <v>4.3079999999999998</v>
      </c>
      <c r="AD20" s="121">
        <v>0</v>
      </c>
      <c r="AE20" s="189">
        <v>5.7560000000000002</v>
      </c>
      <c r="AF20" s="139">
        <v>5.6859999999999999</v>
      </c>
      <c r="AG20" s="190">
        <v>0</v>
      </c>
      <c r="AH20" s="140">
        <v>5.2939999999999996</v>
      </c>
      <c r="AI20" s="191">
        <v>5.57</v>
      </c>
      <c r="AJ20" s="141">
        <v>5.5</v>
      </c>
      <c r="AK20" s="192">
        <v>5.6850000000000005</v>
      </c>
      <c r="AL20" s="121">
        <v>0</v>
      </c>
      <c r="AM20" s="193">
        <v>4.6639999999999997</v>
      </c>
      <c r="AN20" s="142">
        <v>5.3330000000000002</v>
      </c>
      <c r="AO20" s="260">
        <v>5.6559999999999997</v>
      </c>
      <c r="AP20" s="143">
        <v>4.5629999999999997</v>
      </c>
      <c r="AQ20" s="263">
        <v>5.0469999999999997</v>
      </c>
      <c r="AR20" s="194">
        <v>5.1230000000000002</v>
      </c>
      <c r="AS20" s="121">
        <v>0</v>
      </c>
      <c r="AT20" s="195">
        <v>4.3449999999999998</v>
      </c>
      <c r="AU20" s="144">
        <v>4.3449999999999998</v>
      </c>
      <c r="AV20" s="196">
        <v>4.601</v>
      </c>
      <c r="AW20" s="145">
        <v>5.3780000000000001</v>
      </c>
      <c r="AX20" s="197">
        <v>4.0129999999999999</v>
      </c>
      <c r="AY20" s="146">
        <v>4.92</v>
      </c>
      <c r="AZ20" s="198">
        <v>0</v>
      </c>
      <c r="BA20" s="147">
        <v>4.0430000000000001</v>
      </c>
      <c r="BB20" s="199">
        <v>4.34</v>
      </c>
      <c r="BC20" s="148">
        <v>5.12</v>
      </c>
      <c r="BD20" s="199">
        <v>5.4020000000000001</v>
      </c>
      <c r="BE20" s="149">
        <v>4.508</v>
      </c>
      <c r="BF20" s="200">
        <v>5.0579999999999998</v>
      </c>
      <c r="BG20" s="150">
        <v>5.452</v>
      </c>
      <c r="BH20" s="202">
        <v>5.7160000000000002</v>
      </c>
    </row>
    <row r="21" spans="1:60" x14ac:dyDescent="0.25">
      <c r="A21" s="55">
        <v>41870</v>
      </c>
      <c r="B21" s="107">
        <v>0</v>
      </c>
      <c r="C21" s="151">
        <v>0</v>
      </c>
      <c r="D21" s="112">
        <v>3.6070000000000002</v>
      </c>
      <c r="E21" s="112">
        <v>3.8580000000000001</v>
      </c>
      <c r="F21" s="113">
        <v>3.9489999999999998</v>
      </c>
      <c r="G21" s="114">
        <v>4.0510000000000002</v>
      </c>
      <c r="H21" s="171">
        <v>4.0839999999999996</v>
      </c>
      <c r="I21" s="115">
        <v>4.1559999999999997</v>
      </c>
      <c r="J21" s="62"/>
      <c r="K21" s="62"/>
      <c r="L21" s="63">
        <f t="shared" si="0"/>
        <v>41870</v>
      </c>
      <c r="M21" s="201">
        <v>4.3380000000000001</v>
      </c>
      <c r="N21" s="223">
        <v>4.5259999999999998</v>
      </c>
      <c r="O21" s="182">
        <v>4.5430000000000001</v>
      </c>
      <c r="P21" s="181">
        <v>4.7359999999999998</v>
      </c>
      <c r="Q21" s="183">
        <v>5.1470000000000002</v>
      </c>
      <c r="R21" s="229">
        <v>5.2729999999999997</v>
      </c>
      <c r="S21" s="136">
        <v>4.8390000000000004</v>
      </c>
      <c r="T21" s="184">
        <v>5</v>
      </c>
      <c r="U21" s="137">
        <v>5.7149999999999999</v>
      </c>
      <c r="V21" s="231">
        <v>5.7610000000000001</v>
      </c>
      <c r="W21" s="185">
        <v>6.1180000000000003</v>
      </c>
      <c r="X21" s="121">
        <v>0</v>
      </c>
      <c r="Y21" s="186">
        <v>5.016</v>
      </c>
      <c r="Z21" s="138">
        <v>5.5600000000000005</v>
      </c>
      <c r="AA21" s="187">
        <v>5.7379999999999995</v>
      </c>
      <c r="AB21" s="244">
        <v>6.2439999999999998</v>
      </c>
      <c r="AC21" s="188">
        <v>4.3440000000000003</v>
      </c>
      <c r="AD21" s="121">
        <v>0</v>
      </c>
      <c r="AE21" s="189">
        <v>5.7679999999999998</v>
      </c>
      <c r="AF21" s="139">
        <v>5.7110000000000003</v>
      </c>
      <c r="AG21" s="190">
        <v>0</v>
      </c>
      <c r="AH21" s="140">
        <v>5.3170000000000002</v>
      </c>
      <c r="AI21" s="191">
        <v>5.5880000000000001</v>
      </c>
      <c r="AJ21" s="141">
        <v>5.52</v>
      </c>
      <c r="AK21" s="192">
        <v>5.7059999999999995</v>
      </c>
      <c r="AL21" s="121">
        <v>0</v>
      </c>
      <c r="AM21" s="193">
        <v>4.6790000000000003</v>
      </c>
      <c r="AN21" s="142">
        <v>5.3550000000000004</v>
      </c>
      <c r="AO21" s="260">
        <v>5.68</v>
      </c>
      <c r="AP21" s="143">
        <v>4.5830000000000002</v>
      </c>
      <c r="AQ21" s="263">
        <v>5.0709999999999997</v>
      </c>
      <c r="AR21" s="194">
        <v>5.1470000000000002</v>
      </c>
      <c r="AS21" s="121">
        <v>0</v>
      </c>
      <c r="AT21" s="195">
        <v>4.3659999999999997</v>
      </c>
      <c r="AU21" s="144">
        <v>4.3659999999999997</v>
      </c>
      <c r="AV21" s="196">
        <v>4.6159999999999997</v>
      </c>
      <c r="AW21" s="145">
        <v>5.4020000000000001</v>
      </c>
      <c r="AX21" s="197">
        <v>4.05</v>
      </c>
      <c r="AY21" s="146">
        <v>4.95</v>
      </c>
      <c r="AZ21" s="198">
        <v>0</v>
      </c>
      <c r="BA21" s="147">
        <v>4.0739999999999998</v>
      </c>
      <c r="BB21" s="199">
        <v>4.359</v>
      </c>
      <c r="BC21" s="148">
        <v>5.1319999999999997</v>
      </c>
      <c r="BD21" s="199">
        <v>5.4349999999999996</v>
      </c>
      <c r="BE21" s="149">
        <v>4.4989999999999997</v>
      </c>
      <c r="BF21" s="200">
        <v>5.0819999999999999</v>
      </c>
      <c r="BG21" s="150">
        <v>5.4749999999999996</v>
      </c>
      <c r="BH21" s="202">
        <v>5.7379999999999995</v>
      </c>
    </row>
    <row r="22" spans="1:60" x14ac:dyDescent="0.25">
      <c r="A22" s="55">
        <v>41871</v>
      </c>
      <c r="B22" s="107">
        <v>0</v>
      </c>
      <c r="C22" s="151">
        <v>0</v>
      </c>
      <c r="D22" s="112">
        <v>3.6029999999999998</v>
      </c>
      <c r="E22" s="112">
        <v>3.9180000000000001</v>
      </c>
      <c r="F22" s="113">
        <v>4.0069999999999997</v>
      </c>
      <c r="G22" s="114">
        <v>4.1070000000000002</v>
      </c>
      <c r="H22" s="171">
        <v>4.141</v>
      </c>
      <c r="I22" s="115">
        <v>4.2240000000000002</v>
      </c>
      <c r="J22" s="62"/>
      <c r="K22" s="62"/>
      <c r="L22" s="63">
        <f t="shared" si="0"/>
        <v>41871</v>
      </c>
      <c r="M22" s="201">
        <v>4.3689999999999998</v>
      </c>
      <c r="N22" s="223">
        <v>4.5440000000000005</v>
      </c>
      <c r="O22" s="182">
        <v>4.5670000000000002</v>
      </c>
      <c r="P22" s="181">
        <v>4.7590000000000003</v>
      </c>
      <c r="Q22" s="183">
        <v>5.1769999999999996</v>
      </c>
      <c r="R22" s="229">
        <v>5.31</v>
      </c>
      <c r="S22" s="136">
        <v>4.8719999999999999</v>
      </c>
      <c r="T22" s="184">
        <v>5.0220000000000002</v>
      </c>
      <c r="U22" s="137">
        <v>5.7469999999999999</v>
      </c>
      <c r="V22" s="231">
        <v>5.7919999999999998</v>
      </c>
      <c r="W22" s="185">
        <v>6.1390000000000002</v>
      </c>
      <c r="X22" s="121">
        <v>0</v>
      </c>
      <c r="Y22" s="186">
        <v>5.0620000000000003</v>
      </c>
      <c r="Z22" s="138">
        <v>5.5890000000000004</v>
      </c>
      <c r="AA22" s="187">
        <v>5.7679999999999998</v>
      </c>
      <c r="AB22" s="244">
        <v>6.2809999999999997</v>
      </c>
      <c r="AC22" s="188">
        <v>4.274</v>
      </c>
      <c r="AD22" s="121">
        <v>0</v>
      </c>
      <c r="AE22" s="189">
        <v>5.806</v>
      </c>
      <c r="AF22" s="139">
        <v>5.7480000000000002</v>
      </c>
      <c r="AG22" s="190">
        <v>0</v>
      </c>
      <c r="AH22" s="140">
        <v>5.3440000000000003</v>
      </c>
      <c r="AI22" s="191">
        <v>5.6189999999999998</v>
      </c>
      <c r="AJ22" s="141">
        <v>5.5440000000000005</v>
      </c>
      <c r="AK22" s="192">
        <v>5.734</v>
      </c>
      <c r="AL22" s="121">
        <v>0</v>
      </c>
      <c r="AM22" s="193">
        <v>4.7009999999999996</v>
      </c>
      <c r="AN22" s="142">
        <v>5.3789999999999996</v>
      </c>
      <c r="AO22" s="260">
        <v>5.7069999999999999</v>
      </c>
      <c r="AP22" s="143">
        <v>4.609</v>
      </c>
      <c r="AQ22" s="263">
        <v>5.0979999999999999</v>
      </c>
      <c r="AR22" s="194">
        <v>5.1740000000000004</v>
      </c>
      <c r="AS22" s="121">
        <v>0</v>
      </c>
      <c r="AT22" s="195">
        <v>4.3780000000000001</v>
      </c>
      <c r="AU22" s="144">
        <v>4.3780000000000001</v>
      </c>
      <c r="AV22" s="196">
        <v>4.6470000000000002</v>
      </c>
      <c r="AW22" s="145">
        <v>5.4320000000000004</v>
      </c>
      <c r="AX22" s="197">
        <v>4.0599999999999996</v>
      </c>
      <c r="AY22" s="146">
        <v>4.968</v>
      </c>
      <c r="AZ22" s="198">
        <v>0</v>
      </c>
      <c r="BA22" s="147">
        <v>4.1399999999999997</v>
      </c>
      <c r="BB22" s="199">
        <v>4.3899999999999997</v>
      </c>
      <c r="BC22" s="148">
        <v>5.1669999999999998</v>
      </c>
      <c r="BD22" s="199">
        <v>5.468</v>
      </c>
      <c r="BE22" s="149">
        <v>4.5490000000000004</v>
      </c>
      <c r="BF22" s="200">
        <v>5.1059999999999999</v>
      </c>
      <c r="BG22" s="150">
        <v>5.5049999999999999</v>
      </c>
      <c r="BH22" s="202">
        <v>5.7709999999999999</v>
      </c>
    </row>
    <row r="23" spans="1:60" x14ac:dyDescent="0.25">
      <c r="A23" s="55">
        <v>41872</v>
      </c>
      <c r="B23" s="107">
        <v>0</v>
      </c>
      <c r="C23" s="151">
        <v>0</v>
      </c>
      <c r="D23" s="112">
        <v>3.61</v>
      </c>
      <c r="E23" s="112">
        <v>3.9590000000000001</v>
      </c>
      <c r="F23" s="113">
        <v>4.0490000000000004</v>
      </c>
      <c r="G23" s="114">
        <v>4.1500000000000004</v>
      </c>
      <c r="H23" s="171">
        <v>4.1879999999999997</v>
      </c>
      <c r="I23" s="115">
        <v>4.2750000000000004</v>
      </c>
      <c r="J23" s="62"/>
      <c r="K23" s="62"/>
      <c r="L23" s="63">
        <f t="shared" si="0"/>
        <v>41872</v>
      </c>
      <c r="M23" s="201">
        <v>4.37</v>
      </c>
      <c r="N23" s="223">
        <v>4.5579999999999998</v>
      </c>
      <c r="O23" s="182">
        <v>4.5839999999999996</v>
      </c>
      <c r="P23" s="181">
        <v>4.7949999999999999</v>
      </c>
      <c r="Q23" s="183">
        <v>5.2210000000000001</v>
      </c>
      <c r="R23" s="229">
        <v>5.3559999999999999</v>
      </c>
      <c r="S23" s="136">
        <v>4.8780000000000001</v>
      </c>
      <c r="T23" s="184">
        <v>5.0419999999999998</v>
      </c>
      <c r="U23" s="137">
        <v>5.7910000000000004</v>
      </c>
      <c r="V23" s="231">
        <v>5.8369999999999997</v>
      </c>
      <c r="W23" s="185">
        <v>6.1829999999999998</v>
      </c>
      <c r="X23" s="121">
        <v>0</v>
      </c>
      <c r="Y23" s="186">
        <v>5.0810000000000004</v>
      </c>
      <c r="Z23" s="138">
        <v>5.6310000000000002</v>
      </c>
      <c r="AA23" s="187">
        <v>5.806</v>
      </c>
      <c r="AB23" s="244">
        <v>6.32</v>
      </c>
      <c r="AC23" s="188">
        <v>4.3490000000000002</v>
      </c>
      <c r="AD23" s="121">
        <v>0</v>
      </c>
      <c r="AE23" s="189">
        <v>5.8129999999999997</v>
      </c>
      <c r="AF23" s="139">
        <v>5.7539999999999996</v>
      </c>
      <c r="AG23" s="190">
        <v>0</v>
      </c>
      <c r="AH23" s="140">
        <v>5.3739999999999997</v>
      </c>
      <c r="AI23" s="191">
        <v>5.6539999999999999</v>
      </c>
      <c r="AJ23" s="141">
        <v>5.5860000000000003</v>
      </c>
      <c r="AK23" s="192">
        <v>5.7789999999999999</v>
      </c>
      <c r="AL23" s="121">
        <v>0</v>
      </c>
      <c r="AM23" s="193">
        <v>4.6959999999999997</v>
      </c>
      <c r="AN23" s="142">
        <v>5.4089999999999998</v>
      </c>
      <c r="AO23" s="260">
        <v>5.7469999999999999</v>
      </c>
      <c r="AP23" s="143">
        <v>4.633</v>
      </c>
      <c r="AQ23" s="263">
        <v>5.141</v>
      </c>
      <c r="AR23" s="194">
        <v>5.218</v>
      </c>
      <c r="AS23" s="121">
        <v>0</v>
      </c>
      <c r="AT23" s="195">
        <v>4.3929999999999998</v>
      </c>
      <c r="AU23" s="144">
        <v>4.3929999999999998</v>
      </c>
      <c r="AV23" s="196">
        <v>4.6550000000000002</v>
      </c>
      <c r="AW23" s="145">
        <v>5.4770000000000003</v>
      </c>
      <c r="AX23" s="197">
        <v>4.0449999999999999</v>
      </c>
      <c r="AY23" s="146">
        <v>5.0039999999999996</v>
      </c>
      <c r="AZ23" s="198">
        <v>0</v>
      </c>
      <c r="BA23" s="147">
        <v>4.0620000000000003</v>
      </c>
      <c r="BB23" s="199">
        <v>4.3979999999999997</v>
      </c>
      <c r="BC23" s="148">
        <v>5.2069999999999999</v>
      </c>
      <c r="BD23" s="199">
        <v>5.5170000000000003</v>
      </c>
      <c r="BE23" s="149">
        <v>4.5</v>
      </c>
      <c r="BF23" s="200">
        <v>5.1319999999999997</v>
      </c>
      <c r="BG23" s="150">
        <v>5.548</v>
      </c>
      <c r="BH23" s="202">
        <v>5.8149999999999995</v>
      </c>
    </row>
    <row r="24" spans="1:60" x14ac:dyDescent="0.25">
      <c r="A24" s="55">
        <v>41873</v>
      </c>
      <c r="B24" s="107">
        <v>0</v>
      </c>
      <c r="C24" s="151">
        <v>0</v>
      </c>
      <c r="D24" s="112">
        <v>3.6019999999999999</v>
      </c>
      <c r="E24" s="112">
        <v>3.9510000000000001</v>
      </c>
      <c r="F24" s="113">
        <v>4.0410000000000004</v>
      </c>
      <c r="G24" s="114">
        <v>4.1360000000000001</v>
      </c>
      <c r="H24" s="171">
        <v>4.1779999999999999</v>
      </c>
      <c r="I24" s="115">
        <v>4.2649999999999997</v>
      </c>
      <c r="J24" s="62"/>
      <c r="K24" s="62"/>
      <c r="L24" s="63">
        <f t="shared" si="0"/>
        <v>41873</v>
      </c>
      <c r="M24" s="201">
        <v>4.3629999999999995</v>
      </c>
      <c r="N24" s="223">
        <v>4.5549999999999997</v>
      </c>
      <c r="O24" s="182">
        <v>4.585</v>
      </c>
      <c r="P24" s="181">
        <v>4.7809999999999997</v>
      </c>
      <c r="Q24" s="183">
        <v>5.2140000000000004</v>
      </c>
      <c r="R24" s="229">
        <v>5.3460000000000001</v>
      </c>
      <c r="S24" s="136">
        <v>4.8730000000000002</v>
      </c>
      <c r="T24" s="184">
        <v>5.0439999999999996</v>
      </c>
      <c r="U24" s="137">
        <v>5.7859999999999996</v>
      </c>
      <c r="V24" s="231">
        <v>5.8289999999999997</v>
      </c>
      <c r="W24" s="185">
        <v>6.173</v>
      </c>
      <c r="X24" s="121">
        <v>0</v>
      </c>
      <c r="Y24" s="186">
        <v>5.0819999999999999</v>
      </c>
      <c r="Z24" s="138">
        <v>5.6239999999999997</v>
      </c>
      <c r="AA24" s="187">
        <v>5.8</v>
      </c>
      <c r="AB24" s="244">
        <v>6.306</v>
      </c>
      <c r="AC24" s="188">
        <v>4.2699999999999996</v>
      </c>
      <c r="AD24" s="121">
        <v>0</v>
      </c>
      <c r="AE24" s="189">
        <v>5.8049999999999997</v>
      </c>
      <c r="AF24" s="139">
        <v>5.7439999999999998</v>
      </c>
      <c r="AG24" s="190">
        <v>0</v>
      </c>
      <c r="AH24" s="140">
        <v>5.3689999999999998</v>
      </c>
      <c r="AI24" s="191">
        <v>5.6479999999999997</v>
      </c>
      <c r="AJ24" s="141">
        <v>5.577</v>
      </c>
      <c r="AK24" s="192">
        <v>5.7720000000000002</v>
      </c>
      <c r="AL24" s="121">
        <v>0</v>
      </c>
      <c r="AM24" s="193">
        <v>4.6829999999999998</v>
      </c>
      <c r="AN24" s="142">
        <v>5.4059999999999997</v>
      </c>
      <c r="AO24" s="260">
        <v>5.7389999999999999</v>
      </c>
      <c r="AP24" s="143">
        <v>4.63</v>
      </c>
      <c r="AQ24" s="263">
        <v>5.1340000000000003</v>
      </c>
      <c r="AR24" s="194">
        <v>5.2080000000000002</v>
      </c>
      <c r="AS24" s="121">
        <v>0</v>
      </c>
      <c r="AT24" s="195">
        <v>4.3860000000000001</v>
      </c>
      <c r="AU24" s="144">
        <v>4.3860000000000001</v>
      </c>
      <c r="AV24" s="196">
        <v>4.6509999999999998</v>
      </c>
      <c r="AW24" s="145">
        <v>5.4690000000000003</v>
      </c>
      <c r="AX24" s="197">
        <v>4.0279999999999996</v>
      </c>
      <c r="AY24" s="146">
        <v>4.9969999999999999</v>
      </c>
      <c r="AZ24" s="198">
        <v>0</v>
      </c>
      <c r="BA24" s="147">
        <v>4.0439999999999996</v>
      </c>
      <c r="BB24" s="199">
        <v>4.3929999999999998</v>
      </c>
      <c r="BC24" s="148">
        <v>5.2009999999999996</v>
      </c>
      <c r="BD24" s="199">
        <v>5.508</v>
      </c>
      <c r="BE24" s="149">
        <v>4.484</v>
      </c>
      <c r="BF24" s="200">
        <v>5.13</v>
      </c>
      <c r="BG24" s="150">
        <v>5.5410000000000004</v>
      </c>
      <c r="BH24" s="202">
        <v>5.8109999999999999</v>
      </c>
    </row>
    <row r="25" spans="1:60" x14ac:dyDescent="0.25">
      <c r="A25" s="55">
        <v>41876</v>
      </c>
      <c r="B25" s="107">
        <v>0</v>
      </c>
      <c r="C25" s="151">
        <v>0</v>
      </c>
      <c r="D25" s="112">
        <v>3.6059999999999999</v>
      </c>
      <c r="E25" s="112">
        <v>3.9550000000000001</v>
      </c>
      <c r="F25" s="113">
        <v>4.04</v>
      </c>
      <c r="G25" s="114">
        <v>4.13</v>
      </c>
      <c r="H25" s="171">
        <v>4.1719999999999997</v>
      </c>
      <c r="I25" s="115">
        <v>4.2549999999999999</v>
      </c>
      <c r="J25" s="62"/>
      <c r="K25" s="62"/>
      <c r="L25" s="63">
        <f t="shared" si="0"/>
        <v>41876</v>
      </c>
      <c r="M25" s="201">
        <v>4.3499999999999996</v>
      </c>
      <c r="N25" s="223">
        <v>4.5579999999999998</v>
      </c>
      <c r="O25" s="182">
        <v>4.6669999999999998</v>
      </c>
      <c r="P25" s="181">
        <v>4.7670000000000003</v>
      </c>
      <c r="Q25" s="183">
        <v>5.1920000000000002</v>
      </c>
      <c r="R25" s="229">
        <v>5.3419999999999996</v>
      </c>
      <c r="S25" s="136">
        <v>4.8440000000000003</v>
      </c>
      <c r="T25" s="184">
        <v>5.0220000000000002</v>
      </c>
      <c r="U25" s="137">
        <v>5.766</v>
      </c>
      <c r="V25" s="231">
        <v>5.8070000000000004</v>
      </c>
      <c r="W25" s="185">
        <v>6.15</v>
      </c>
      <c r="X25" s="121">
        <v>0</v>
      </c>
      <c r="Y25" s="186">
        <v>5.0590000000000002</v>
      </c>
      <c r="Z25" s="138">
        <v>5.601</v>
      </c>
      <c r="AA25" s="187">
        <v>5.7789999999999999</v>
      </c>
      <c r="AB25" s="244">
        <v>6.2809999999999997</v>
      </c>
      <c r="AC25" s="188">
        <v>4.3600000000000003</v>
      </c>
      <c r="AD25" s="121">
        <v>0</v>
      </c>
      <c r="AE25" s="189">
        <v>5.7830000000000004</v>
      </c>
      <c r="AF25" s="139">
        <v>5.7210000000000001</v>
      </c>
      <c r="AG25" s="190">
        <v>0</v>
      </c>
      <c r="AH25" s="140">
        <v>5.35</v>
      </c>
      <c r="AI25" s="191">
        <v>5.6280000000000001</v>
      </c>
      <c r="AJ25" s="141">
        <v>5.5519999999999996</v>
      </c>
      <c r="AK25" s="192">
        <v>5.7480000000000002</v>
      </c>
      <c r="AL25" s="121">
        <v>0</v>
      </c>
      <c r="AM25" s="193">
        <v>4.6779999999999999</v>
      </c>
      <c r="AN25" s="142">
        <v>5.3849999999999998</v>
      </c>
      <c r="AO25" s="260">
        <v>5.718</v>
      </c>
      <c r="AP25" s="143">
        <v>4.609</v>
      </c>
      <c r="AQ25" s="263">
        <v>5.1130000000000004</v>
      </c>
      <c r="AR25" s="194">
        <v>5.1890000000000001</v>
      </c>
      <c r="AS25" s="121">
        <v>0</v>
      </c>
      <c r="AT25" s="195">
        <v>4.3659999999999997</v>
      </c>
      <c r="AU25" s="144">
        <v>4.3620000000000001</v>
      </c>
      <c r="AV25" s="196">
        <v>4.6129999999999995</v>
      </c>
      <c r="AW25" s="145">
        <v>5.4470000000000001</v>
      </c>
      <c r="AX25" s="197">
        <v>4.0359999999999996</v>
      </c>
      <c r="AY25" s="146">
        <v>4.9729999999999999</v>
      </c>
      <c r="AZ25" s="198">
        <v>0</v>
      </c>
      <c r="BA25" s="147">
        <v>4.048</v>
      </c>
      <c r="BB25" s="199">
        <v>4.3769999999999998</v>
      </c>
      <c r="BC25" s="148">
        <v>5.181</v>
      </c>
      <c r="BD25" s="199">
        <v>5.49</v>
      </c>
      <c r="BE25" s="149">
        <v>4.4809999999999999</v>
      </c>
      <c r="BF25" s="200">
        <v>5.109</v>
      </c>
      <c r="BG25" s="150">
        <v>5.516</v>
      </c>
      <c r="BH25" s="202">
        <v>5.7880000000000003</v>
      </c>
    </row>
    <row r="26" spans="1:60" x14ac:dyDescent="0.25">
      <c r="A26" s="55">
        <v>41877</v>
      </c>
      <c r="B26" s="107">
        <v>0</v>
      </c>
      <c r="C26" s="151">
        <v>0</v>
      </c>
      <c r="D26" s="112">
        <v>3.585</v>
      </c>
      <c r="E26" s="112">
        <v>3.9020000000000001</v>
      </c>
      <c r="F26" s="113">
        <v>3.9809999999999999</v>
      </c>
      <c r="G26" s="114">
        <v>4.07</v>
      </c>
      <c r="H26" s="171">
        <v>4.1079999999999997</v>
      </c>
      <c r="I26" s="115">
        <v>4.1890000000000001</v>
      </c>
      <c r="J26" s="62"/>
      <c r="K26" s="62"/>
      <c r="L26" s="63">
        <f>A26</f>
        <v>41877</v>
      </c>
      <c r="M26" s="201">
        <v>4.3250000000000002</v>
      </c>
      <c r="N26" s="223">
        <v>4.5350000000000001</v>
      </c>
      <c r="O26" s="182">
        <v>4.6829999999999998</v>
      </c>
      <c r="P26" s="181">
        <v>4.7309999999999999</v>
      </c>
      <c r="Q26" s="183">
        <v>5.141</v>
      </c>
      <c r="R26" s="229">
        <v>5.2880000000000003</v>
      </c>
      <c r="S26" s="136">
        <v>4.8140000000000001</v>
      </c>
      <c r="T26" s="184">
        <v>4.9909999999999997</v>
      </c>
      <c r="U26" s="137">
        <v>5.6879999999999997</v>
      </c>
      <c r="V26" s="231">
        <v>5.7539999999999996</v>
      </c>
      <c r="W26" s="185">
        <v>5.9879999999999995</v>
      </c>
      <c r="X26" s="121">
        <v>0</v>
      </c>
      <c r="Y26" s="186">
        <v>5.024</v>
      </c>
      <c r="Z26" s="138">
        <v>5.5540000000000003</v>
      </c>
      <c r="AA26" s="187">
        <v>5.726</v>
      </c>
      <c r="AB26" s="244">
        <v>6.22</v>
      </c>
      <c r="AC26" s="188">
        <v>4.3499999999999996</v>
      </c>
      <c r="AD26" s="121">
        <v>0</v>
      </c>
      <c r="AE26" s="189">
        <v>5.7130000000000001</v>
      </c>
      <c r="AF26" s="139">
        <v>5.6440000000000001</v>
      </c>
      <c r="AG26" s="190">
        <v>0</v>
      </c>
      <c r="AH26" s="140">
        <v>5.3129999999999997</v>
      </c>
      <c r="AI26" s="191">
        <v>5.5839999999999996</v>
      </c>
      <c r="AJ26" s="141">
        <v>5.5019999999999998</v>
      </c>
      <c r="AK26" s="192">
        <v>5.6950000000000003</v>
      </c>
      <c r="AL26" s="121">
        <v>0</v>
      </c>
      <c r="AM26" s="193">
        <v>4.6609999999999996</v>
      </c>
      <c r="AN26" s="142">
        <v>5.3440000000000003</v>
      </c>
      <c r="AO26" s="260">
        <v>5.6710000000000003</v>
      </c>
      <c r="AP26" s="143">
        <v>4.5709999999999997</v>
      </c>
      <c r="AQ26" s="263">
        <v>5.0620000000000003</v>
      </c>
      <c r="AR26" s="194">
        <v>5.1370000000000005</v>
      </c>
      <c r="AS26" s="121">
        <v>0</v>
      </c>
      <c r="AT26" s="195">
        <v>4.3419999999999996</v>
      </c>
      <c r="AU26" s="144">
        <v>4.3419999999999996</v>
      </c>
      <c r="AV26" s="196">
        <v>4.5830000000000002</v>
      </c>
      <c r="AW26" s="145">
        <v>5.3959999999999999</v>
      </c>
      <c r="AX26" s="197">
        <v>4.0410000000000004</v>
      </c>
      <c r="AY26" s="146">
        <v>4.9409999999999998</v>
      </c>
      <c r="AZ26" s="198">
        <v>0</v>
      </c>
      <c r="BA26" s="147">
        <v>4.0419999999999998</v>
      </c>
      <c r="BB26" s="199">
        <v>4.3479999999999999</v>
      </c>
      <c r="BC26" s="148">
        <v>5.1219999999999999</v>
      </c>
      <c r="BD26" s="199">
        <v>5.4329999999999998</v>
      </c>
      <c r="BE26" s="149">
        <v>4.4740000000000002</v>
      </c>
      <c r="BF26" s="200">
        <v>5.0709999999999997</v>
      </c>
      <c r="BG26" s="150">
        <v>5.4649999999999999</v>
      </c>
      <c r="BH26" s="202">
        <v>5.734</v>
      </c>
    </row>
    <row r="27" spans="1:60" x14ac:dyDescent="0.25">
      <c r="A27" s="55">
        <v>41878</v>
      </c>
      <c r="B27" s="107">
        <v>0</v>
      </c>
      <c r="C27" s="151">
        <v>0</v>
      </c>
      <c r="D27" s="112">
        <v>3.5880000000000001</v>
      </c>
      <c r="E27" s="112">
        <v>3.8919999999999999</v>
      </c>
      <c r="F27" s="113">
        <v>3.9699999999999998</v>
      </c>
      <c r="G27" s="114">
        <v>4.0510000000000002</v>
      </c>
      <c r="H27" s="171">
        <v>4.0810000000000004</v>
      </c>
      <c r="I27" s="115">
        <v>4.1550000000000002</v>
      </c>
      <c r="J27" s="62"/>
      <c r="K27" s="62"/>
      <c r="L27" s="63">
        <f t="shared" si="0"/>
        <v>41878</v>
      </c>
      <c r="M27" s="201">
        <v>4.3280000000000003</v>
      </c>
      <c r="N27" s="223">
        <v>4.55</v>
      </c>
      <c r="O27" s="182">
        <v>4.6950000000000003</v>
      </c>
      <c r="P27" s="181">
        <v>4.734</v>
      </c>
      <c r="Q27" s="183">
        <v>5.1289999999999996</v>
      </c>
      <c r="R27" s="229">
        <v>5.2709999999999999</v>
      </c>
      <c r="S27" s="136">
        <v>4.819</v>
      </c>
      <c r="T27" s="184">
        <v>5.0010000000000003</v>
      </c>
      <c r="U27" s="137">
        <v>5.6760000000000002</v>
      </c>
      <c r="V27" s="231">
        <v>5.7439999999999998</v>
      </c>
      <c r="W27" s="185">
        <v>5.968</v>
      </c>
      <c r="X27" s="121">
        <v>0</v>
      </c>
      <c r="Y27" s="186">
        <v>5.0359999999999996</v>
      </c>
      <c r="Z27" s="138">
        <v>5.548</v>
      </c>
      <c r="AA27" s="187">
        <v>5.7149999999999999</v>
      </c>
      <c r="AB27" s="244">
        <v>6.1989999999999998</v>
      </c>
      <c r="AC27" s="188">
        <v>4.375</v>
      </c>
      <c r="AD27" s="121">
        <v>0</v>
      </c>
      <c r="AE27" s="189">
        <v>5.6950000000000003</v>
      </c>
      <c r="AF27" s="139">
        <v>5.6280000000000001</v>
      </c>
      <c r="AG27" s="190">
        <v>0</v>
      </c>
      <c r="AH27" s="140">
        <v>5.335</v>
      </c>
      <c r="AI27" s="191">
        <v>5.5839999999999996</v>
      </c>
      <c r="AJ27" s="141">
        <v>5.4889999999999999</v>
      </c>
      <c r="AK27" s="192">
        <v>5.68</v>
      </c>
      <c r="AL27" s="121">
        <v>0</v>
      </c>
      <c r="AM27" s="193">
        <v>4.6879999999999997</v>
      </c>
      <c r="AN27" s="142">
        <v>5.3479999999999999</v>
      </c>
      <c r="AO27" s="260">
        <v>5.6660000000000004</v>
      </c>
      <c r="AP27" s="143">
        <v>4.5819999999999999</v>
      </c>
      <c r="AQ27" s="263">
        <v>5.0540000000000003</v>
      </c>
      <c r="AR27" s="194">
        <v>5.1269999999999998</v>
      </c>
      <c r="AS27" s="121">
        <v>0</v>
      </c>
      <c r="AT27" s="195">
        <v>4.3390000000000004</v>
      </c>
      <c r="AU27" s="144">
        <v>4.3390000000000004</v>
      </c>
      <c r="AV27" s="196">
        <v>4.5860000000000003</v>
      </c>
      <c r="AW27" s="145">
        <v>5.3870000000000005</v>
      </c>
      <c r="AX27" s="197">
        <v>4.0339999999999998</v>
      </c>
      <c r="AY27" s="146">
        <v>4.9379999999999997</v>
      </c>
      <c r="AZ27" s="198">
        <v>0</v>
      </c>
      <c r="BA27" s="147">
        <v>4.1159999999999997</v>
      </c>
      <c r="BB27" s="199">
        <v>4.3609999999999998</v>
      </c>
      <c r="BC27" s="148">
        <v>5.1130000000000004</v>
      </c>
      <c r="BD27" s="199">
        <v>5.4169999999999998</v>
      </c>
      <c r="BE27" s="149">
        <v>4.5199999999999996</v>
      </c>
      <c r="BF27" s="200">
        <v>5.0810000000000004</v>
      </c>
      <c r="BG27" s="150">
        <v>5.4539999999999997</v>
      </c>
      <c r="BH27" s="202">
        <v>5.7119999999999997</v>
      </c>
    </row>
    <row r="28" spans="1:60" x14ac:dyDescent="0.25">
      <c r="A28" s="55">
        <v>41879</v>
      </c>
      <c r="B28" s="107">
        <v>0</v>
      </c>
      <c r="C28" s="151">
        <v>0</v>
      </c>
      <c r="D28" s="112">
        <v>3.5869999999999997</v>
      </c>
      <c r="E28" s="112">
        <v>3.8919999999999999</v>
      </c>
      <c r="F28" s="113">
        <v>3.968</v>
      </c>
      <c r="G28" s="114">
        <v>4.0380000000000003</v>
      </c>
      <c r="H28" s="171">
        <v>4.0579999999999998</v>
      </c>
      <c r="I28" s="115">
        <v>4.1150000000000002</v>
      </c>
      <c r="J28" s="62"/>
      <c r="K28" s="62"/>
      <c r="L28" s="63">
        <f t="shared" si="0"/>
        <v>41879</v>
      </c>
      <c r="M28" s="201">
        <v>4.3220000000000001</v>
      </c>
      <c r="N28" s="223">
        <v>4.5309999999999997</v>
      </c>
      <c r="O28" s="182">
        <v>4.5709999999999997</v>
      </c>
      <c r="P28" s="181">
        <v>4.734</v>
      </c>
      <c r="Q28" s="183">
        <v>5.1239999999999997</v>
      </c>
      <c r="R28" s="229">
        <v>5.2530000000000001</v>
      </c>
      <c r="S28" s="136">
        <v>4.8250000000000002</v>
      </c>
      <c r="T28" s="184">
        <v>5.0149999999999997</v>
      </c>
      <c r="U28" s="137">
        <v>5.67</v>
      </c>
      <c r="V28" s="231">
        <v>5.7350000000000003</v>
      </c>
      <c r="W28" s="185">
        <v>5.9539999999999997</v>
      </c>
      <c r="X28" s="121">
        <v>0</v>
      </c>
      <c r="Y28" s="186">
        <v>5.048</v>
      </c>
      <c r="Z28" s="138">
        <v>5.5449999999999999</v>
      </c>
      <c r="AA28" s="187">
        <v>5.7089999999999996</v>
      </c>
      <c r="AB28" s="244">
        <v>6.1849999999999996</v>
      </c>
      <c r="AC28" s="188">
        <v>4.3609999999999998</v>
      </c>
      <c r="AD28" s="121">
        <v>0</v>
      </c>
      <c r="AE28" s="189">
        <v>5.6879999999999997</v>
      </c>
      <c r="AF28" s="139">
        <v>5.6189999999999998</v>
      </c>
      <c r="AG28" s="190">
        <v>0</v>
      </c>
      <c r="AH28" s="140">
        <v>5.3449999999999998</v>
      </c>
      <c r="AI28" s="191">
        <v>5.5869999999999997</v>
      </c>
      <c r="AJ28" s="141">
        <v>5.4859999999999998</v>
      </c>
      <c r="AK28" s="192">
        <v>5.6719999999999997</v>
      </c>
      <c r="AL28" s="121">
        <v>0</v>
      </c>
      <c r="AM28" s="193">
        <v>4.6609999999999996</v>
      </c>
      <c r="AN28" s="142">
        <v>5.3520000000000003</v>
      </c>
      <c r="AO28" s="260">
        <v>5.665</v>
      </c>
      <c r="AP28" s="143">
        <v>4.6050000000000004</v>
      </c>
      <c r="AQ28" s="263">
        <v>5.0380000000000003</v>
      </c>
      <c r="AR28" s="194">
        <v>5.093</v>
      </c>
      <c r="AS28" s="121">
        <v>0</v>
      </c>
      <c r="AT28" s="195">
        <v>4.3460000000000001</v>
      </c>
      <c r="AU28" s="144">
        <v>4.3469999999999995</v>
      </c>
      <c r="AV28" s="196">
        <v>4.577</v>
      </c>
      <c r="AW28" s="145">
        <v>5.3570000000000002</v>
      </c>
      <c r="AX28" s="197">
        <v>4.0410000000000004</v>
      </c>
      <c r="AY28" s="146">
        <v>4.9390000000000001</v>
      </c>
      <c r="AZ28" s="198">
        <v>0</v>
      </c>
      <c r="BA28" s="147">
        <v>4.0380000000000003</v>
      </c>
      <c r="BB28" s="199">
        <v>4.3550000000000004</v>
      </c>
      <c r="BC28" s="148">
        <v>5.0949999999999998</v>
      </c>
      <c r="BD28" s="199">
        <v>5.4030000000000005</v>
      </c>
      <c r="BE28" s="149">
        <v>4.4710000000000001</v>
      </c>
      <c r="BF28" s="200">
        <v>5.0919999999999996</v>
      </c>
      <c r="BG28" s="150">
        <v>5.4480000000000004</v>
      </c>
      <c r="BH28" s="202">
        <v>5.6989999999999998</v>
      </c>
    </row>
    <row r="29" spans="1:60" x14ac:dyDescent="0.25">
      <c r="A29" s="55">
        <v>41880</v>
      </c>
      <c r="B29" s="107">
        <v>0</v>
      </c>
      <c r="C29" s="151">
        <v>0</v>
      </c>
      <c r="D29" s="112">
        <v>3.585</v>
      </c>
      <c r="E29" s="112">
        <v>3.8810000000000002</v>
      </c>
      <c r="F29" s="113">
        <v>3.9550000000000001</v>
      </c>
      <c r="G29" s="114">
        <v>4.0270000000000001</v>
      </c>
      <c r="H29" s="171">
        <v>4.0430000000000001</v>
      </c>
      <c r="I29" s="115">
        <v>4.0940000000000003</v>
      </c>
      <c r="J29" s="62"/>
      <c r="K29" s="62"/>
      <c r="L29" s="63">
        <f t="shared" si="0"/>
        <v>41880</v>
      </c>
      <c r="M29" s="201">
        <v>4.3209999999999997</v>
      </c>
      <c r="N29" s="223">
        <v>4.5709999999999997</v>
      </c>
      <c r="O29" s="182">
        <v>4.7560000000000002</v>
      </c>
      <c r="P29" s="181">
        <v>4.7489999999999997</v>
      </c>
      <c r="Q29" s="183">
        <v>5.1289999999999996</v>
      </c>
      <c r="R29" s="229">
        <v>5.2560000000000002</v>
      </c>
      <c r="S29" s="136">
        <v>4.83</v>
      </c>
      <c r="T29" s="184">
        <v>4.9969999999999999</v>
      </c>
      <c r="U29" s="137">
        <v>5.6690000000000005</v>
      </c>
      <c r="V29" s="231">
        <v>5.7379999999999995</v>
      </c>
      <c r="W29" s="185">
        <v>5.95</v>
      </c>
      <c r="X29" s="121">
        <v>0</v>
      </c>
      <c r="Y29" s="186">
        <v>5.0570000000000004</v>
      </c>
      <c r="Z29" s="138">
        <v>5.5519999999999996</v>
      </c>
      <c r="AA29" s="187">
        <v>5.7110000000000003</v>
      </c>
      <c r="AB29" s="244">
        <v>6.1879999999999997</v>
      </c>
      <c r="AC29" s="188">
        <v>4.2679999999999998</v>
      </c>
      <c r="AD29" s="121">
        <v>0</v>
      </c>
      <c r="AE29" s="189">
        <v>5.6909999999999998</v>
      </c>
      <c r="AF29" s="139">
        <v>5.6219999999999999</v>
      </c>
      <c r="AG29" s="190">
        <v>0</v>
      </c>
      <c r="AH29" s="140">
        <v>5.351</v>
      </c>
      <c r="AI29" s="191">
        <v>5.5949999999999998</v>
      </c>
      <c r="AJ29" s="141">
        <v>5.49</v>
      </c>
      <c r="AK29" s="192">
        <v>5.6769999999999996</v>
      </c>
      <c r="AL29" s="121">
        <v>0</v>
      </c>
      <c r="AM29" s="193">
        <v>4.6619999999999999</v>
      </c>
      <c r="AN29" s="142">
        <v>5.36</v>
      </c>
      <c r="AO29" s="260">
        <v>5.673</v>
      </c>
      <c r="AP29" s="143">
        <v>4.6139999999999999</v>
      </c>
      <c r="AQ29" s="263">
        <v>5.0419999999999998</v>
      </c>
      <c r="AR29" s="194">
        <v>5.0940000000000003</v>
      </c>
      <c r="AS29" s="121">
        <v>0</v>
      </c>
      <c r="AT29" s="195">
        <v>4.3499999999999996</v>
      </c>
      <c r="AU29" s="144">
        <v>4.3499999999999996</v>
      </c>
      <c r="AV29" s="196">
        <v>4.5819999999999999</v>
      </c>
      <c r="AW29" s="145">
        <v>5.3609999999999998</v>
      </c>
      <c r="AX29" s="197">
        <v>4.0259999999999998</v>
      </c>
      <c r="AY29" s="146">
        <v>4.9420000000000002</v>
      </c>
      <c r="AZ29" s="198">
        <v>0</v>
      </c>
      <c r="BA29" s="147">
        <v>4.0279999999999996</v>
      </c>
      <c r="BB29" s="199">
        <v>4.3490000000000002</v>
      </c>
      <c r="BC29" s="148">
        <v>5.0990000000000002</v>
      </c>
      <c r="BD29" s="199">
        <v>5.3650000000000002</v>
      </c>
      <c r="BE29" s="149">
        <v>4.4719999999999995</v>
      </c>
      <c r="BF29" s="200">
        <v>5.0990000000000002</v>
      </c>
      <c r="BG29" s="150">
        <v>5.4180000000000001</v>
      </c>
      <c r="BH29" s="202">
        <v>5.6899999999999995</v>
      </c>
    </row>
    <row r="30" spans="1:60" x14ac:dyDescent="0.25">
      <c r="A30" s="55"/>
      <c r="B30" s="107"/>
      <c r="C30" s="151"/>
      <c r="D30" s="112"/>
      <c r="E30" s="112"/>
      <c r="F30" s="113"/>
      <c r="G30" s="114"/>
      <c r="H30" s="171"/>
      <c r="I30" s="115"/>
      <c r="J30" s="62"/>
      <c r="K30" s="62"/>
      <c r="L30" s="63"/>
      <c r="M30" s="201"/>
      <c r="N30" s="223"/>
      <c r="O30" s="182"/>
      <c r="P30" s="181"/>
      <c r="Q30" s="183"/>
      <c r="R30" s="229"/>
      <c r="S30" s="136"/>
      <c r="T30" s="184"/>
      <c r="U30" s="137"/>
      <c r="V30" s="231"/>
      <c r="W30" s="185"/>
      <c r="X30" s="121"/>
      <c r="Y30" s="186"/>
      <c r="Z30" s="138"/>
      <c r="AA30" s="187"/>
      <c r="AB30" s="244"/>
      <c r="AC30" s="188"/>
      <c r="AD30" s="121"/>
      <c r="AE30" s="189"/>
      <c r="AF30" s="139"/>
      <c r="AG30" s="190"/>
      <c r="AH30" s="140"/>
      <c r="AI30" s="191"/>
      <c r="AJ30" s="141"/>
      <c r="AK30" s="192"/>
      <c r="AL30" s="121"/>
      <c r="AM30" s="193"/>
      <c r="AN30" s="142"/>
      <c r="AO30" s="260"/>
      <c r="AP30" s="143"/>
      <c r="AQ30" s="263"/>
      <c r="AR30" s="194"/>
      <c r="AS30" s="121"/>
      <c r="AT30" s="195"/>
      <c r="AU30" s="144"/>
      <c r="AV30" s="196"/>
      <c r="AW30" s="145"/>
      <c r="AX30" s="197"/>
      <c r="AY30" s="146"/>
      <c r="AZ30" s="198"/>
      <c r="BA30" s="147"/>
      <c r="BB30" s="199"/>
      <c r="BC30" s="148"/>
      <c r="BD30" s="199"/>
      <c r="BE30" s="149"/>
      <c r="BF30" s="200"/>
      <c r="BG30" s="150"/>
      <c r="BH30" s="202"/>
    </row>
    <row r="31" spans="1:60" x14ac:dyDescent="0.25">
      <c r="A31" s="55"/>
      <c r="B31" s="116"/>
      <c r="C31" s="116"/>
      <c r="D31" s="177"/>
      <c r="E31" s="178"/>
      <c r="F31" s="179"/>
      <c r="G31" s="174"/>
      <c r="H31" s="180"/>
      <c r="I31" s="175"/>
      <c r="J31" s="62"/>
      <c r="K31" s="62"/>
      <c r="L31" s="63"/>
      <c r="M31" s="221"/>
      <c r="N31" s="224"/>
      <c r="O31" s="226"/>
      <c r="P31" s="203"/>
      <c r="Q31" s="228"/>
      <c r="R31" s="230"/>
      <c r="S31" s="204"/>
      <c r="T31" s="236"/>
      <c r="U31" s="205"/>
      <c r="V31" s="234"/>
      <c r="W31" s="238"/>
      <c r="X31" s="206"/>
      <c r="Y31" s="240"/>
      <c r="Z31" s="207"/>
      <c r="AA31" s="242"/>
      <c r="AB31" s="245"/>
      <c r="AC31" s="247"/>
      <c r="AD31" s="206"/>
      <c r="AE31" s="249"/>
      <c r="AF31" s="208"/>
      <c r="AG31" s="251"/>
      <c r="AH31" s="209"/>
      <c r="AI31" s="253"/>
      <c r="AJ31" s="210"/>
      <c r="AK31" s="255"/>
      <c r="AL31" s="206"/>
      <c r="AM31" s="257"/>
      <c r="AN31" s="211"/>
      <c r="AO31" s="262"/>
      <c r="AP31" s="212"/>
      <c r="AQ31" s="259"/>
      <c r="AR31" s="265"/>
      <c r="AS31" s="206"/>
      <c r="AT31" s="267"/>
      <c r="AU31" s="213"/>
      <c r="AV31" s="269"/>
      <c r="AW31" s="214"/>
      <c r="AX31" s="271"/>
      <c r="AY31" s="215"/>
      <c r="AZ31" s="279"/>
      <c r="BA31" s="216"/>
      <c r="BB31" s="277"/>
      <c r="BC31" s="217"/>
      <c r="BD31" s="277"/>
      <c r="BE31" s="218"/>
      <c r="BF31" s="275"/>
      <c r="BG31" s="219"/>
      <c r="BH31" s="273"/>
    </row>
    <row r="32" spans="1:60" x14ac:dyDescent="0.25">
      <c r="B32" s="68"/>
      <c r="D32" s="15"/>
      <c r="E32" s="69"/>
      <c r="F32" s="8"/>
      <c r="G32" s="8"/>
      <c r="J32" s="2"/>
    </row>
    <row r="33" spans="1:60" x14ac:dyDescent="0.25">
      <c r="B33" s="332" t="s">
        <v>18</v>
      </c>
      <c r="C33" s="333"/>
      <c r="D33" s="333"/>
      <c r="E33" s="333"/>
      <c r="F33" s="333"/>
      <c r="G33" s="333"/>
      <c r="H33" s="333"/>
      <c r="I33" s="334"/>
      <c r="J33" s="16"/>
      <c r="K33" s="17"/>
      <c r="M33" s="323" t="s">
        <v>18</v>
      </c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5"/>
    </row>
    <row r="34" spans="1:60" x14ac:dyDescent="0.25">
      <c r="B34" s="335" t="s">
        <v>19</v>
      </c>
      <c r="C34" s="336"/>
      <c r="D34" s="336"/>
      <c r="E34" s="336"/>
      <c r="F34" s="336"/>
      <c r="G34" s="336"/>
      <c r="H34" s="336"/>
      <c r="I34" s="337"/>
      <c r="J34" s="18"/>
      <c r="K34" s="19"/>
      <c r="M34" s="326" t="s">
        <v>19</v>
      </c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8"/>
    </row>
    <row r="35" spans="1:60" x14ac:dyDescent="0.25">
      <c r="A35" s="4"/>
      <c r="B35" s="70"/>
      <c r="C35" s="53"/>
      <c r="D35" s="53" t="str">
        <f t="shared" ref="D35:I36" si="1">D7</f>
        <v>NZGS</v>
      </c>
      <c r="E35" s="53" t="str">
        <f t="shared" si="1"/>
        <v>NZGS</v>
      </c>
      <c r="F35" s="53" t="str">
        <f t="shared" si="1"/>
        <v>NZGS</v>
      </c>
      <c r="G35" s="53" t="str">
        <f t="shared" si="1"/>
        <v>NZGS</v>
      </c>
      <c r="H35" s="70" t="str">
        <f t="shared" si="1"/>
        <v>NZGS</v>
      </c>
      <c r="I35" s="53" t="str">
        <f t="shared" si="1"/>
        <v>NZGS</v>
      </c>
      <c r="J35" s="50"/>
      <c r="K35" s="50"/>
      <c r="M35" s="52" t="str">
        <f t="shared" ref="M35:BH35" si="2">M7</f>
        <v>AIA</v>
      </c>
      <c r="N35" s="52" t="str">
        <f t="shared" si="2"/>
        <v>AIA</v>
      </c>
      <c r="O35" s="52" t="str">
        <f t="shared" si="2"/>
        <v>AIA</v>
      </c>
      <c r="P35" s="52" t="str">
        <f t="shared" si="2"/>
        <v>AIA</v>
      </c>
      <c r="Q35" s="52" t="str">
        <f t="shared" si="2"/>
        <v>AIA</v>
      </c>
      <c r="R35" s="52" t="str">
        <f t="shared" si="2"/>
        <v>AIA</v>
      </c>
      <c r="S35" s="52" t="str">
        <f t="shared" si="2"/>
        <v>Genesis</v>
      </c>
      <c r="T35" s="52" t="str">
        <f t="shared" si="2"/>
        <v>Genesis</v>
      </c>
      <c r="U35" s="52" t="str">
        <f t="shared" si="2"/>
        <v>Genesis</v>
      </c>
      <c r="V35" s="52" t="str">
        <f t="shared" si="2"/>
        <v>Genesis</v>
      </c>
      <c r="W35" s="52" t="str">
        <f t="shared" si="2"/>
        <v>Genesis</v>
      </c>
      <c r="X35" s="52" t="str">
        <f t="shared" si="2"/>
        <v>MRP</v>
      </c>
      <c r="Y35" s="52" t="str">
        <f t="shared" si="2"/>
        <v>MRP</v>
      </c>
      <c r="Z35" s="52" t="str">
        <f t="shared" si="2"/>
        <v>MRP</v>
      </c>
      <c r="AA35" s="52" t="str">
        <f t="shared" si="2"/>
        <v>MRP</v>
      </c>
      <c r="AB35" s="52" t="str">
        <f t="shared" si="2"/>
        <v>MRP</v>
      </c>
      <c r="AC35" s="52" t="str">
        <f t="shared" si="2"/>
        <v>Vector</v>
      </c>
      <c r="AD35" s="52" t="str">
        <f t="shared" si="2"/>
        <v>WIAL</v>
      </c>
      <c r="AE35" s="51" t="str">
        <f t="shared" si="2"/>
        <v>WIAL</v>
      </c>
      <c r="AF35" s="51" t="str">
        <f t="shared" si="2"/>
        <v>WIAL</v>
      </c>
      <c r="AG35" s="50" t="str">
        <f t="shared" si="2"/>
        <v>Contact</v>
      </c>
      <c r="AH35" s="52" t="str">
        <f t="shared" si="2"/>
        <v>Contact</v>
      </c>
      <c r="AI35" s="52" t="str">
        <f t="shared" si="2"/>
        <v>Contact</v>
      </c>
      <c r="AJ35" s="52" t="str">
        <f t="shared" si="2"/>
        <v>Contact</v>
      </c>
      <c r="AK35" s="51" t="str">
        <f t="shared" si="2"/>
        <v>Contact</v>
      </c>
      <c r="AL35" s="50" t="str">
        <f t="shared" si="2"/>
        <v>Powerco</v>
      </c>
      <c r="AM35" s="52" t="str">
        <f t="shared" si="2"/>
        <v>Powerco</v>
      </c>
      <c r="AN35" s="52" t="str">
        <f t="shared" si="2"/>
        <v>Powerco</v>
      </c>
      <c r="AO35" s="52" t="str">
        <f t="shared" si="2"/>
        <v>Powerco</v>
      </c>
      <c r="AP35" s="52" t="str">
        <f t="shared" si="2"/>
        <v>Transpower</v>
      </c>
      <c r="AQ35" s="52" t="str">
        <f t="shared" si="2"/>
        <v>Transpower</v>
      </c>
      <c r="AR35" s="52" t="str">
        <f t="shared" si="2"/>
        <v>Transpower</v>
      </c>
      <c r="AS35" s="52" t="str">
        <f t="shared" si="2"/>
        <v>Spark</v>
      </c>
      <c r="AT35" s="52" t="str">
        <f t="shared" si="2"/>
        <v>Spark</v>
      </c>
      <c r="AU35" s="52" t="str">
        <f t="shared" si="2"/>
        <v>Spark</v>
      </c>
      <c r="AV35" s="52" t="str">
        <f t="shared" si="2"/>
        <v>Spark</v>
      </c>
      <c r="AW35" s="52" t="str">
        <f t="shared" si="2"/>
        <v>Spark</v>
      </c>
      <c r="AX35" s="52" t="str">
        <f t="shared" si="2"/>
        <v>Telstra</v>
      </c>
      <c r="AY35" s="52" t="str">
        <f t="shared" si="2"/>
        <v>Telstra</v>
      </c>
      <c r="AZ35" s="52" t="str">
        <f t="shared" si="2"/>
        <v>Fonterra</v>
      </c>
      <c r="BA35" s="52" t="str">
        <f t="shared" si="2"/>
        <v>Fonterra</v>
      </c>
      <c r="BB35" s="52" t="str">
        <f t="shared" si="2"/>
        <v>Fonterra</v>
      </c>
      <c r="BC35" s="52" t="str">
        <f t="shared" si="2"/>
        <v>Fonterra</v>
      </c>
      <c r="BD35" s="52" t="str">
        <f t="shared" si="2"/>
        <v>Fonterra</v>
      </c>
      <c r="BE35" s="52" t="str">
        <f t="shared" si="2"/>
        <v>Meridian</v>
      </c>
      <c r="BF35" s="52" t="str">
        <f t="shared" si="2"/>
        <v>Meridian</v>
      </c>
      <c r="BG35" s="51" t="str">
        <f t="shared" si="2"/>
        <v>CIAL</v>
      </c>
      <c r="BH35" s="53" t="str">
        <f t="shared" si="2"/>
        <v>CIAL</v>
      </c>
    </row>
    <row r="36" spans="1:60" x14ac:dyDescent="0.25">
      <c r="A36" s="4"/>
      <c r="B36" s="56"/>
      <c r="C36" s="57"/>
      <c r="D36" s="57">
        <f t="shared" si="1"/>
        <v>42109</v>
      </c>
      <c r="E36" s="57">
        <f t="shared" si="1"/>
        <v>43084</v>
      </c>
      <c r="F36" s="57">
        <f t="shared" si="1"/>
        <v>43539</v>
      </c>
      <c r="G36" s="57">
        <f t="shared" si="1"/>
        <v>43936</v>
      </c>
      <c r="H36" s="56">
        <f t="shared" si="1"/>
        <v>44331</v>
      </c>
      <c r="I36" s="57">
        <f t="shared" si="1"/>
        <v>45031</v>
      </c>
      <c r="J36" s="50"/>
      <c r="K36" s="54"/>
      <c r="M36" s="58">
        <f t="shared" ref="M36:BH36" si="3">M8</f>
        <v>42315</v>
      </c>
      <c r="N36" s="58">
        <f t="shared" si="3"/>
        <v>42592</v>
      </c>
      <c r="O36" s="58">
        <f t="shared" si="3"/>
        <v>42689</v>
      </c>
      <c r="P36" s="57">
        <f t="shared" si="3"/>
        <v>43025</v>
      </c>
      <c r="Q36" s="57">
        <f t="shared" si="3"/>
        <v>43812</v>
      </c>
      <c r="R36" s="58">
        <f t="shared" si="3"/>
        <v>44344</v>
      </c>
      <c r="S36" s="58">
        <f t="shared" si="3"/>
        <v>42444</v>
      </c>
      <c r="T36" s="58">
        <f t="shared" si="3"/>
        <v>42628</v>
      </c>
      <c r="U36" s="58">
        <f t="shared" si="3"/>
        <v>43770</v>
      </c>
      <c r="V36" s="57">
        <f t="shared" si="3"/>
        <v>44005</v>
      </c>
      <c r="W36" s="56">
        <f t="shared" si="3"/>
        <v>44993</v>
      </c>
      <c r="X36" s="58">
        <f t="shared" si="3"/>
        <v>41409</v>
      </c>
      <c r="Y36" s="57">
        <f t="shared" si="3"/>
        <v>42655</v>
      </c>
      <c r="Z36" s="57">
        <f t="shared" si="3"/>
        <v>43530</v>
      </c>
      <c r="AA36" s="58">
        <f t="shared" si="3"/>
        <v>43872</v>
      </c>
      <c r="AB36" s="58">
        <f t="shared" si="3"/>
        <v>44991</v>
      </c>
      <c r="AC36" s="58">
        <f t="shared" si="3"/>
        <v>41927</v>
      </c>
      <c r="AD36" s="58">
        <f t="shared" si="3"/>
        <v>41593</v>
      </c>
      <c r="AE36" s="57">
        <f t="shared" si="3"/>
        <v>43993</v>
      </c>
      <c r="AF36" s="57">
        <f t="shared" si="3"/>
        <v>44331</v>
      </c>
      <c r="AG36" s="56">
        <f t="shared" si="3"/>
        <v>41774</v>
      </c>
      <c r="AH36" s="58">
        <f t="shared" si="3"/>
        <v>42838</v>
      </c>
      <c r="AI36" s="58">
        <f t="shared" si="3"/>
        <v>43244</v>
      </c>
      <c r="AJ36" s="58">
        <f t="shared" si="3"/>
        <v>43600</v>
      </c>
      <c r="AK36" s="57">
        <f t="shared" si="3"/>
        <v>43978</v>
      </c>
      <c r="AL36" s="56">
        <f t="shared" si="3"/>
        <v>41362</v>
      </c>
      <c r="AM36" s="58">
        <f t="shared" si="3"/>
        <v>42184</v>
      </c>
      <c r="AN36" s="58">
        <f t="shared" si="3"/>
        <v>43006</v>
      </c>
      <c r="AO36" s="58">
        <f t="shared" si="3"/>
        <v>43454</v>
      </c>
      <c r="AP36" s="58">
        <f t="shared" si="3"/>
        <v>42781</v>
      </c>
      <c r="AQ36" s="58">
        <f t="shared" si="3"/>
        <v>43781</v>
      </c>
      <c r="AR36" s="58">
        <f t="shared" si="3"/>
        <v>43992</v>
      </c>
      <c r="AS36" s="58">
        <f t="shared" si="3"/>
        <v>41355</v>
      </c>
      <c r="AT36" s="58">
        <f t="shared" si="3"/>
        <v>42170</v>
      </c>
      <c r="AU36" s="58">
        <f t="shared" si="3"/>
        <v>42170</v>
      </c>
      <c r="AV36" s="58">
        <f t="shared" si="3"/>
        <v>42451</v>
      </c>
      <c r="AW36" s="58">
        <f t="shared" si="3"/>
        <v>43763</v>
      </c>
      <c r="AX36" s="58">
        <f t="shared" si="3"/>
        <v>41967</v>
      </c>
      <c r="AY36" s="58">
        <f t="shared" si="3"/>
        <v>42927</v>
      </c>
      <c r="AZ36" s="58">
        <f t="shared" si="3"/>
        <v>41750</v>
      </c>
      <c r="BA36" s="58">
        <f t="shared" si="3"/>
        <v>42073</v>
      </c>
      <c r="BB36" s="58">
        <f t="shared" si="3"/>
        <v>42433</v>
      </c>
      <c r="BC36" s="58">
        <f t="shared" si="3"/>
        <v>43886</v>
      </c>
      <c r="BD36" s="58">
        <f t="shared" si="3"/>
        <v>44617</v>
      </c>
      <c r="BE36" s="58">
        <f t="shared" si="3"/>
        <v>42079</v>
      </c>
      <c r="BF36" s="58">
        <f t="shared" si="3"/>
        <v>42810</v>
      </c>
      <c r="BG36" s="57">
        <f t="shared" si="3"/>
        <v>43805</v>
      </c>
      <c r="BH36" s="71">
        <f t="shared" si="3"/>
        <v>44473</v>
      </c>
    </row>
    <row r="37" spans="1:60" x14ac:dyDescent="0.25">
      <c r="A37" s="55">
        <f t="shared" ref="A37:A57" si="4">A9</f>
        <v>41854</v>
      </c>
      <c r="B37" s="72" t="str">
        <f t="shared" ref="B37:I46" si="5">IF(B9&gt;0,((1+B9/200)^2-1)*100,"")</f>
        <v/>
      </c>
      <c r="C37" s="73" t="str">
        <f t="shared" si="5"/>
        <v/>
      </c>
      <c r="D37" s="73">
        <f t="shared" si="5"/>
        <v>3.6385080899999922</v>
      </c>
      <c r="E37" s="73">
        <f t="shared" si="5"/>
        <v>3.9716712225000173</v>
      </c>
      <c r="F37" s="73">
        <f t="shared" si="5"/>
        <v>4.0879455225000028</v>
      </c>
      <c r="G37" s="73">
        <f t="shared" si="5"/>
        <v>4.2012224100000273</v>
      </c>
      <c r="H37" s="73">
        <f t="shared" si="5"/>
        <v>4.2471630225000112</v>
      </c>
      <c r="I37" s="64">
        <f t="shared" si="5"/>
        <v>4.347246502500024</v>
      </c>
      <c r="J37" s="62"/>
      <c r="K37" s="62"/>
      <c r="L37" s="63">
        <f t="shared" ref="L37:L57" si="6">A9</f>
        <v>41854</v>
      </c>
      <c r="M37" s="74">
        <f t="shared" ref="M37:AI37" si="7">IF(M9&gt;0,((1+M9/200)^2-1)*100,"")</f>
        <v>4.4126330624999932</v>
      </c>
      <c r="N37" s="73">
        <f t="shared" si="7"/>
        <v>4.6273265625000004</v>
      </c>
      <c r="O37" s="75">
        <f t="shared" si="7"/>
        <v>4.6406243599999897</v>
      </c>
      <c r="P37" s="74">
        <f t="shared" si="7"/>
        <v>4.9026608399999727</v>
      </c>
      <c r="Q37" s="73">
        <f t="shared" si="7"/>
        <v>5.3445640625000124</v>
      </c>
      <c r="R37" s="75">
        <f t="shared" si="7"/>
        <v>5.4800891224999759</v>
      </c>
      <c r="S37" s="72">
        <f t="shared" si="7"/>
        <v>4.9477313599999961</v>
      </c>
      <c r="T37" s="74">
        <f t="shared" si="7"/>
        <v>5.1086300625000192</v>
      </c>
      <c r="U37" s="73">
        <f t="shared" si="7"/>
        <v>5.9489369225000033</v>
      </c>
      <c r="V37" s="73">
        <f t="shared" si="7"/>
        <v>5.9921725624999977</v>
      </c>
      <c r="W37" s="61">
        <f t="shared" si="7"/>
        <v>6.4012880099999947</v>
      </c>
      <c r="X37" s="73" t="str">
        <f t="shared" si="7"/>
        <v/>
      </c>
      <c r="Y37" s="73">
        <f t="shared" si="7"/>
        <v>5.1383636899999807</v>
      </c>
      <c r="Z37" s="73">
        <f t="shared" si="7"/>
        <v>5.7657980624999938</v>
      </c>
      <c r="AA37" s="72">
        <f t="shared" si="7"/>
        <v>5.9633478225000092</v>
      </c>
      <c r="AB37" s="73">
        <f t="shared" si="7"/>
        <v>6.4972400625000093</v>
      </c>
      <c r="AC37" s="72">
        <f t="shared" si="7"/>
        <v>4.4075240000000182</v>
      </c>
      <c r="AD37" s="73" t="str">
        <f t="shared" si="7"/>
        <v/>
      </c>
      <c r="AE37" s="73">
        <f t="shared" si="7"/>
        <v>6.011734440000005</v>
      </c>
      <c r="AF37" s="73">
        <f t="shared" si="7"/>
        <v>5.9417318399999974</v>
      </c>
      <c r="AG37" s="72" t="str">
        <f t="shared" si="7"/>
        <v/>
      </c>
      <c r="AH37" s="73">
        <f t="shared" si="7"/>
        <v>5.4677650624999963</v>
      </c>
      <c r="AI37" s="61">
        <f t="shared" si="7"/>
        <v>5.7832820100000015</v>
      </c>
      <c r="AJ37" s="61">
        <f t="shared" ref="AJ37:AJ57" si="8">IF(AJ9&gt;0,((1+AJ9/400)^4-1)*100,"")</f>
        <v>5.8063062739186266</v>
      </c>
      <c r="AK37" s="73">
        <f t="shared" ref="AK37:BH37" si="9">IF(AK9&gt;0,((1+AK9/200)^2-1)*100,"")</f>
        <v>5.9499662399999931</v>
      </c>
      <c r="AL37" s="72" t="str">
        <f t="shared" si="9"/>
        <v/>
      </c>
      <c r="AM37" s="73">
        <f t="shared" si="9"/>
        <v>4.7910505624999766</v>
      </c>
      <c r="AN37" s="73">
        <f t="shared" si="9"/>
        <v>5.5345290000000213</v>
      </c>
      <c r="AO37" s="73">
        <f t="shared" si="9"/>
        <v>5.890274090000025</v>
      </c>
      <c r="AP37" s="75">
        <f t="shared" si="9"/>
        <v>4.7408964900000017</v>
      </c>
      <c r="AQ37" s="72">
        <f t="shared" si="9"/>
        <v>5.2860688099999997</v>
      </c>
      <c r="AR37" s="73">
        <f t="shared" si="9"/>
        <v>5.3301953025000071</v>
      </c>
      <c r="AS37" s="72" t="str">
        <f t="shared" si="9"/>
        <v/>
      </c>
      <c r="AT37" s="74">
        <f t="shared" si="9"/>
        <v>4.4708852100000085</v>
      </c>
      <c r="AU37" s="73">
        <f t="shared" si="9"/>
        <v>4.4616864224999997</v>
      </c>
      <c r="AV37" s="72">
        <f t="shared" si="9"/>
        <v>4.7224755599999835</v>
      </c>
      <c r="AW37" s="73">
        <f t="shared" si="9"/>
        <v>5.7092422499999795</v>
      </c>
      <c r="AX37" s="72">
        <f t="shared" si="9"/>
        <v>4.1042699225000145</v>
      </c>
      <c r="AY37" s="73">
        <f t="shared" si="9"/>
        <v>5.1681015225000015</v>
      </c>
      <c r="AZ37" s="72" t="str">
        <f t="shared" si="9"/>
        <v/>
      </c>
      <c r="BA37" s="73">
        <f t="shared" si="9"/>
        <v>4.1175344400000036</v>
      </c>
      <c r="BB37" s="73">
        <f t="shared" si="9"/>
        <v>4.4596423024999776</v>
      </c>
      <c r="BC37" s="72">
        <f t="shared" si="9"/>
        <v>5.3312216100000143</v>
      </c>
      <c r="BD37" s="73">
        <f t="shared" si="9"/>
        <v>5.6763440099999896</v>
      </c>
      <c r="BE37" s="73">
        <f t="shared" si="9"/>
        <v>4.552670010000015</v>
      </c>
      <c r="BF37" s="72">
        <f t="shared" si="9"/>
        <v>5.2296414224999754</v>
      </c>
      <c r="BG37" s="74">
        <f t="shared" si="9"/>
        <v>5.6958767224999818</v>
      </c>
      <c r="BH37" s="73">
        <f t="shared" si="9"/>
        <v>5.9767302499999841</v>
      </c>
    </row>
    <row r="38" spans="1:60" x14ac:dyDescent="0.25">
      <c r="A38" s="55">
        <f t="shared" si="4"/>
        <v>41855</v>
      </c>
      <c r="B38" s="61" t="str">
        <f t="shared" si="5"/>
        <v/>
      </c>
      <c r="C38" s="64" t="str">
        <f t="shared" si="5"/>
        <v/>
      </c>
      <c r="D38" s="62">
        <f t="shared" si="5"/>
        <v>3.6324000000000023</v>
      </c>
      <c r="E38" s="64">
        <f t="shared" si="5"/>
        <v>3.9624944399999862</v>
      </c>
      <c r="F38" s="10">
        <f t="shared" si="5"/>
        <v>4.0797838025000033</v>
      </c>
      <c r="G38" s="10">
        <f t="shared" si="5"/>
        <v>4.1899940224999987</v>
      </c>
      <c r="H38" s="10">
        <f t="shared" si="5"/>
        <v>4.2338902500000053</v>
      </c>
      <c r="I38" s="64">
        <f t="shared" si="5"/>
        <v>4.3309030625000133</v>
      </c>
      <c r="J38" s="62"/>
      <c r="K38" s="62"/>
      <c r="L38" s="63">
        <f t="shared" si="6"/>
        <v>41855</v>
      </c>
      <c r="M38" s="61">
        <f t="shared" ref="M38:AI38" si="10">IF(M10&gt;0,((1+M10/200)^2-1)*100,"")</f>
        <v>4.4024150625000313</v>
      </c>
      <c r="N38" s="61">
        <f t="shared" si="10"/>
        <v>4.6089156225000094</v>
      </c>
      <c r="O38" s="61">
        <f t="shared" si="10"/>
        <v>4.6283494400000125</v>
      </c>
      <c r="P38" s="61">
        <f t="shared" si="10"/>
        <v>4.8739846400000175</v>
      </c>
      <c r="Q38" s="61">
        <f t="shared" si="10"/>
        <v>5.315827522499994</v>
      </c>
      <c r="R38" s="61">
        <f t="shared" si="10"/>
        <v>5.4472265625000071</v>
      </c>
      <c r="S38" s="61">
        <f t="shared" si="10"/>
        <v>4.9303166024999845</v>
      </c>
      <c r="T38" s="61">
        <f t="shared" si="10"/>
        <v>5.083000999999987</v>
      </c>
      <c r="U38" s="61">
        <f t="shared" si="10"/>
        <v>5.9160014025000152</v>
      </c>
      <c r="V38" s="61">
        <f t="shared" si="10"/>
        <v>5.9551129024999927</v>
      </c>
      <c r="W38" s="61">
        <f t="shared" si="10"/>
        <v>6.3631255625000049</v>
      </c>
      <c r="X38" s="61" t="str">
        <f t="shared" si="10"/>
        <v/>
      </c>
      <c r="Y38" s="61">
        <f t="shared" si="10"/>
        <v>5.1158067600000079</v>
      </c>
      <c r="Z38" s="61">
        <f t="shared" si="10"/>
        <v>5.7339192900000002</v>
      </c>
      <c r="AA38" s="61">
        <f t="shared" si="10"/>
        <v>5.9314392900000179</v>
      </c>
      <c r="AB38" s="61">
        <f t="shared" si="10"/>
        <v>6.4631876099999763</v>
      </c>
      <c r="AC38" s="61">
        <f t="shared" si="10"/>
        <v>4.4167204024999851</v>
      </c>
      <c r="AD38" s="61" t="str">
        <f t="shared" si="10"/>
        <v/>
      </c>
      <c r="AE38" s="61">
        <f t="shared" si="10"/>
        <v>5.9808480900000127</v>
      </c>
      <c r="AF38" s="64">
        <f t="shared" si="10"/>
        <v>5.9108556900000275</v>
      </c>
      <c r="AG38" s="62" t="str">
        <f t="shared" si="10"/>
        <v/>
      </c>
      <c r="AH38" s="61">
        <f t="shared" si="10"/>
        <v>5.4441459600000242</v>
      </c>
      <c r="AI38" s="61">
        <f t="shared" si="10"/>
        <v>5.756542440000012</v>
      </c>
      <c r="AJ38" s="61">
        <f t="shared" si="8"/>
        <v>5.778141642464707</v>
      </c>
      <c r="AK38" s="64">
        <f t="shared" ref="AK38:BH38" si="11">IF(AK10&gt;0,((1+AK10/200)^2-1)*100,"")</f>
        <v>5.9242348025000169</v>
      </c>
      <c r="AL38" s="62" t="str">
        <f t="shared" si="11"/>
        <v/>
      </c>
      <c r="AM38" s="61">
        <f t="shared" si="11"/>
        <v>4.7797904399999869</v>
      </c>
      <c r="AN38" s="61">
        <f t="shared" si="11"/>
        <v>5.5109024225000081</v>
      </c>
      <c r="AO38" s="61">
        <f t="shared" si="11"/>
        <v>5.8624921024999832</v>
      </c>
      <c r="AP38" s="61">
        <f t="shared" si="11"/>
        <v>4.7204288900000169</v>
      </c>
      <c r="AQ38" s="61">
        <f t="shared" si="11"/>
        <v>5.2542624225000001</v>
      </c>
      <c r="AR38" s="61">
        <f t="shared" si="11"/>
        <v>5.2994084024999832</v>
      </c>
      <c r="AS38" s="61" t="str">
        <f t="shared" si="11"/>
        <v/>
      </c>
      <c r="AT38" s="61">
        <f t="shared" si="11"/>
        <v>4.4473780024999909</v>
      </c>
      <c r="AU38" s="61">
        <f t="shared" si="11"/>
        <v>4.4473780024999909</v>
      </c>
      <c r="AV38" s="61">
        <f t="shared" si="11"/>
        <v>4.7061027600000083</v>
      </c>
      <c r="AW38" s="61">
        <f t="shared" si="11"/>
        <v>5.6825120399999873</v>
      </c>
      <c r="AX38" s="61">
        <f t="shared" si="11"/>
        <v>4.1001887024999961</v>
      </c>
      <c r="AY38" s="61">
        <f t="shared" si="11"/>
        <v>5.1434906025000116</v>
      </c>
      <c r="AZ38" s="61" t="str">
        <f t="shared" si="11"/>
        <v/>
      </c>
      <c r="BA38" s="61">
        <f t="shared" si="11"/>
        <v>4.118554822500009</v>
      </c>
      <c r="BB38" s="64">
        <f t="shared" si="11"/>
        <v>4.4443120400000202</v>
      </c>
      <c r="BC38" s="62">
        <f t="shared" si="11"/>
        <v>5.3004345600000002</v>
      </c>
      <c r="BD38" s="61">
        <f t="shared" si="11"/>
        <v>5.6424230625000016</v>
      </c>
      <c r="BE38" s="61">
        <f t="shared" si="11"/>
        <v>4.5496025024999831</v>
      </c>
      <c r="BF38" s="61">
        <f t="shared" si="11"/>
        <v>5.2050233025000114</v>
      </c>
      <c r="BG38" s="61">
        <f t="shared" si="11"/>
        <v>5.6681202499999861</v>
      </c>
      <c r="BH38" s="64">
        <f t="shared" si="11"/>
        <v>5.9551129024999927</v>
      </c>
    </row>
    <row r="39" spans="1:60" x14ac:dyDescent="0.25">
      <c r="A39" s="55">
        <f t="shared" si="4"/>
        <v>41856</v>
      </c>
      <c r="B39" s="61" t="str">
        <f t="shared" si="5"/>
        <v/>
      </c>
      <c r="C39" s="64" t="str">
        <f t="shared" si="5"/>
        <v/>
      </c>
      <c r="D39" s="62">
        <f t="shared" si="5"/>
        <v>3.6435983024999841</v>
      </c>
      <c r="E39" s="64">
        <f t="shared" si="5"/>
        <v>3.9635140624999954</v>
      </c>
      <c r="F39" s="10">
        <f t="shared" si="5"/>
        <v>4.0797838025000033</v>
      </c>
      <c r="G39" s="10">
        <f t="shared" si="5"/>
        <v>4.1940770025000074</v>
      </c>
      <c r="H39" s="10">
        <f t="shared" si="5"/>
        <v>4.2359321600000222</v>
      </c>
      <c r="I39" s="64">
        <f t="shared" si="5"/>
        <v>4.3196676900000286</v>
      </c>
      <c r="J39" s="62"/>
      <c r="K39" s="62"/>
      <c r="L39" s="63">
        <f t="shared" si="6"/>
        <v>41856</v>
      </c>
      <c r="M39" s="61">
        <f t="shared" ref="M39:AI39" si="12">IF(M11&gt;0,((1+M11/200)^2-1)*100,"")</f>
        <v>4.4146767224999994</v>
      </c>
      <c r="N39" s="61">
        <f t="shared" si="12"/>
        <v>4.6692686399999905</v>
      </c>
      <c r="O39" s="61">
        <f t="shared" si="12"/>
        <v>4.8883222499999768</v>
      </c>
      <c r="P39" s="61">
        <f t="shared" si="12"/>
        <v>4.880129210000006</v>
      </c>
      <c r="Q39" s="61">
        <f t="shared" si="12"/>
        <v>5.315827522499994</v>
      </c>
      <c r="R39" s="61">
        <f t="shared" si="12"/>
        <v>5.4174492899999871</v>
      </c>
      <c r="S39" s="61">
        <f t="shared" si="12"/>
        <v>4.9405604024999938</v>
      </c>
      <c r="T39" s="61">
        <f t="shared" si="12"/>
        <v>5.0973528899999732</v>
      </c>
      <c r="U39" s="61">
        <f t="shared" si="12"/>
        <v>5.9149722499999946</v>
      </c>
      <c r="V39" s="61">
        <f t="shared" si="12"/>
        <v>5.9582009600000152</v>
      </c>
      <c r="W39" s="61">
        <f t="shared" si="12"/>
        <v>6.3517812899999804</v>
      </c>
      <c r="X39" s="61" t="str">
        <f t="shared" si="12"/>
        <v/>
      </c>
      <c r="Y39" s="61">
        <f t="shared" si="12"/>
        <v>5.1270849225000026</v>
      </c>
      <c r="Z39" s="61">
        <f t="shared" si="12"/>
        <v>5.7370041224999779</v>
      </c>
      <c r="AA39" s="61">
        <f t="shared" si="12"/>
        <v>5.9345270024999897</v>
      </c>
      <c r="AB39" s="61">
        <f t="shared" si="12"/>
        <v>6.461124000000007</v>
      </c>
      <c r="AC39" s="61">
        <f t="shared" si="12"/>
        <v>4.3809588900000085</v>
      </c>
      <c r="AD39" s="61" t="str">
        <f t="shared" si="12"/>
        <v/>
      </c>
      <c r="AE39" s="61">
        <f t="shared" si="12"/>
        <v>5.9787891600000087</v>
      </c>
      <c r="AF39" s="64">
        <f t="shared" si="12"/>
        <v>5.9077683224999955</v>
      </c>
      <c r="AG39" s="62" t="str">
        <f t="shared" si="12"/>
        <v/>
      </c>
      <c r="AH39" s="61">
        <f t="shared" si="12"/>
        <v>5.4544148099999967</v>
      </c>
      <c r="AI39" s="61">
        <f t="shared" si="12"/>
        <v>5.7647696400000337</v>
      </c>
      <c r="AJ39" s="61">
        <f t="shared" si="8"/>
        <v>5.7770986159620064</v>
      </c>
      <c r="AK39" s="61">
        <f t="shared" ref="AK39:BH39" si="13">IF(AK11&gt;0,((1+AK11/200)^2-1)*100,"")</f>
        <v>5.9201180624999905</v>
      </c>
      <c r="AL39" s="61" t="str">
        <f t="shared" si="13"/>
        <v/>
      </c>
      <c r="AM39" s="61">
        <f t="shared" si="13"/>
        <v>4.774672402500002</v>
      </c>
      <c r="AN39" s="61">
        <f t="shared" si="13"/>
        <v>5.4985765625000127</v>
      </c>
      <c r="AO39" s="61">
        <f t="shared" si="13"/>
        <v>5.865578810000005</v>
      </c>
      <c r="AP39" s="61">
        <f t="shared" si="13"/>
        <v>4.7265689600000105</v>
      </c>
      <c r="AQ39" s="61">
        <f t="shared" si="13"/>
        <v>5.2563143025000203</v>
      </c>
      <c r="AR39" s="61">
        <f t="shared" si="13"/>
        <v>5.3014607224999954</v>
      </c>
      <c r="AS39" s="61" t="str">
        <f t="shared" si="13"/>
        <v/>
      </c>
      <c r="AT39" s="61">
        <f t="shared" si="13"/>
        <v>4.4708852100000085</v>
      </c>
      <c r="AU39" s="61">
        <f t="shared" si="13"/>
        <v>4.4627084900000114</v>
      </c>
      <c r="AV39" s="61">
        <f t="shared" si="13"/>
        <v>4.6958704099999915</v>
      </c>
      <c r="AW39" s="61">
        <f t="shared" si="13"/>
        <v>5.5848727024999878</v>
      </c>
      <c r="AX39" s="61">
        <f t="shared" si="13"/>
        <v>4.0991684099999759</v>
      </c>
      <c r="AY39" s="61">
        <f t="shared" si="13"/>
        <v>5.1086300625000192</v>
      </c>
      <c r="AZ39" s="61" t="str">
        <f t="shared" si="13"/>
        <v/>
      </c>
      <c r="BA39" s="61">
        <f t="shared" si="13"/>
        <v>4.1114122500000239</v>
      </c>
      <c r="BB39" s="61">
        <f t="shared" si="13"/>
        <v>4.4565761600000142</v>
      </c>
      <c r="BC39" s="61">
        <f t="shared" si="13"/>
        <v>5.3024868900000133</v>
      </c>
      <c r="BD39" s="61">
        <f t="shared" si="13"/>
        <v>5.6270062499999884</v>
      </c>
      <c r="BE39" s="61">
        <f t="shared" si="13"/>
        <v>4.552670010000015</v>
      </c>
      <c r="BF39" s="61">
        <f t="shared" si="13"/>
        <v>5.2101518399999991</v>
      </c>
      <c r="BG39" s="61">
        <f t="shared" si="13"/>
        <v>5.6619526399999787</v>
      </c>
      <c r="BH39" s="64">
        <f t="shared" si="13"/>
        <v>5.9407025624999887</v>
      </c>
    </row>
    <row r="40" spans="1:60" x14ac:dyDescent="0.25">
      <c r="A40" s="55">
        <f t="shared" si="4"/>
        <v>41857</v>
      </c>
      <c r="B40" s="61" t="str">
        <f t="shared" si="5"/>
        <v/>
      </c>
      <c r="C40" s="64" t="str">
        <f t="shared" si="5"/>
        <v/>
      </c>
      <c r="D40" s="62">
        <f t="shared" si="5"/>
        <v>3.6425802499999715</v>
      </c>
      <c r="E40" s="64">
        <f t="shared" si="5"/>
        <v>3.9777893025000122</v>
      </c>
      <c r="F40" s="10">
        <f t="shared" si="5"/>
        <v>4.1032496100000149</v>
      </c>
      <c r="G40" s="10">
        <f t="shared" si="5"/>
        <v>4.2267437225000037</v>
      </c>
      <c r="H40" s="10">
        <f t="shared" si="5"/>
        <v>4.2696265625000063</v>
      </c>
      <c r="I40" s="64">
        <f t="shared" si="5"/>
        <v>4.3462250000000147</v>
      </c>
      <c r="J40" s="62"/>
      <c r="K40" s="62"/>
      <c r="L40" s="63">
        <f t="shared" si="6"/>
        <v>41857</v>
      </c>
      <c r="M40" s="61">
        <f t="shared" ref="M40:AI40" si="14">IF(M12&gt;0,((1+M12/200)^2-1)*100,"")</f>
        <v>4.4351144224999972</v>
      </c>
      <c r="N40" s="61">
        <f t="shared" si="14"/>
        <v>4.6825691025000005</v>
      </c>
      <c r="O40" s="61">
        <f t="shared" si="14"/>
        <v>4.8934430625000136</v>
      </c>
      <c r="P40" s="61">
        <f t="shared" si="14"/>
        <v>4.8832015624999947</v>
      </c>
      <c r="Q40" s="61">
        <f t="shared" si="14"/>
        <v>5.3384059025000097</v>
      </c>
      <c r="R40" s="61">
        <f t="shared" si="14"/>
        <v>5.4841973025000046</v>
      </c>
      <c r="S40" s="61">
        <f t="shared" si="14"/>
        <v>4.9446580624999736</v>
      </c>
      <c r="T40" s="61">
        <f t="shared" si="14"/>
        <v>5.09940324</v>
      </c>
      <c r="U40" s="61">
        <f t="shared" si="14"/>
        <v>5.922176422500014</v>
      </c>
      <c r="V40" s="61">
        <f t="shared" si="14"/>
        <v>5.9674654024999718</v>
      </c>
      <c r="W40" s="61">
        <f t="shared" si="14"/>
        <v>6.3641568900000056</v>
      </c>
      <c r="X40" s="61" t="str">
        <f t="shared" si="14"/>
        <v/>
      </c>
      <c r="Y40" s="61">
        <f t="shared" si="14"/>
        <v>5.1352876024999938</v>
      </c>
      <c r="Z40" s="61">
        <f t="shared" si="14"/>
        <v>5.7442022399999848</v>
      </c>
      <c r="AA40" s="61">
        <f t="shared" si="14"/>
        <v>5.9407025624999887</v>
      </c>
      <c r="AB40" s="61">
        <f t="shared" si="14"/>
        <v>6.4796972099999905</v>
      </c>
      <c r="AC40" s="61">
        <f t="shared" si="14"/>
        <v>4.4330705624999966</v>
      </c>
      <c r="AD40" s="61" t="str">
        <f t="shared" si="14"/>
        <v/>
      </c>
      <c r="AE40" s="61">
        <f t="shared" si="14"/>
        <v>5.9880545024999732</v>
      </c>
      <c r="AF40" s="61">
        <f t="shared" si="14"/>
        <v>5.9242348025000169</v>
      </c>
      <c r="AG40" s="61" t="str">
        <f t="shared" si="14"/>
        <v/>
      </c>
      <c r="AH40" s="61">
        <f t="shared" si="14"/>
        <v>5.4595494224999763</v>
      </c>
      <c r="AI40" s="61">
        <f t="shared" si="14"/>
        <v>5.7699118025000162</v>
      </c>
      <c r="AJ40" s="61">
        <f t="shared" si="8"/>
        <v>5.783356890683744</v>
      </c>
      <c r="AK40" s="61">
        <f t="shared" ref="AK40:BH40" si="15">IF(AK12&gt;0,((1+AK12/200)^2-1)*100,"")</f>
        <v>5.9324685224999785</v>
      </c>
      <c r="AL40" s="61" t="str">
        <f t="shared" si="15"/>
        <v/>
      </c>
      <c r="AM40" s="61">
        <f t="shared" si="15"/>
        <v>4.780814062499994</v>
      </c>
      <c r="AN40" s="61">
        <f t="shared" si="15"/>
        <v>5.5037122499999924</v>
      </c>
      <c r="AO40" s="61">
        <f t="shared" si="15"/>
        <v>5.8717523599999932</v>
      </c>
      <c r="AP40" s="61">
        <f t="shared" si="15"/>
        <v>4.7316858224999869</v>
      </c>
      <c r="AQ40" s="61">
        <f t="shared" si="15"/>
        <v>5.2655480099999874</v>
      </c>
      <c r="AR40" s="61">
        <f t="shared" si="15"/>
        <v>5.3117226225000147</v>
      </c>
      <c r="AS40" s="61" t="str">
        <f t="shared" si="15"/>
        <v/>
      </c>
      <c r="AT40" s="61">
        <f t="shared" si="15"/>
        <v>4.4739515624999893</v>
      </c>
      <c r="AU40" s="61">
        <f t="shared" si="15"/>
        <v>4.4647526400000137</v>
      </c>
      <c r="AV40" s="61">
        <f t="shared" si="15"/>
        <v>4.7153123024999744</v>
      </c>
      <c r="AW40" s="61">
        <f t="shared" si="15"/>
        <v>5.5879553600000076</v>
      </c>
      <c r="AX40" s="61">
        <f t="shared" si="15"/>
        <v>4.1154936899999939</v>
      </c>
      <c r="AY40" s="61">
        <f t="shared" si="15"/>
        <v>5.1096552900000258</v>
      </c>
      <c r="AZ40" s="61" t="str">
        <f t="shared" si="15"/>
        <v/>
      </c>
      <c r="BA40" s="61">
        <f t="shared" si="15"/>
        <v>4.1307998025000181</v>
      </c>
      <c r="BB40" s="61">
        <f t="shared" si="15"/>
        <v>4.4586202499999894</v>
      </c>
      <c r="BC40" s="61">
        <f t="shared" si="15"/>
        <v>5.3106964100000154</v>
      </c>
      <c r="BD40" s="61">
        <f t="shared" si="15"/>
        <v>5.6424230625000016</v>
      </c>
      <c r="BE40" s="61">
        <f t="shared" si="15"/>
        <v>4.570053402499985</v>
      </c>
      <c r="BF40" s="61">
        <f t="shared" si="15"/>
        <v>5.2152805024999749</v>
      </c>
      <c r="BG40" s="61">
        <f t="shared" si="15"/>
        <v>5.6701761600000067</v>
      </c>
      <c r="BH40" s="64">
        <f t="shared" si="15"/>
        <v>5.9561422500000072</v>
      </c>
    </row>
    <row r="41" spans="1:60" x14ac:dyDescent="0.25">
      <c r="A41" s="55">
        <f t="shared" si="4"/>
        <v>41858</v>
      </c>
      <c r="B41" s="61" t="str">
        <f t="shared" si="5"/>
        <v/>
      </c>
      <c r="C41" s="64" t="str">
        <f t="shared" si="5"/>
        <v/>
      </c>
      <c r="D41" s="62">
        <f t="shared" si="5"/>
        <v>3.6201843600000227</v>
      </c>
      <c r="E41" s="64">
        <f t="shared" si="5"/>
        <v>3.9624944399999862</v>
      </c>
      <c r="F41" s="10">
        <f t="shared" si="5"/>
        <v>4.0879455225000028</v>
      </c>
      <c r="G41" s="10">
        <f t="shared" si="5"/>
        <v>4.2155139600000169</v>
      </c>
      <c r="H41" s="10">
        <f t="shared" si="5"/>
        <v>4.2553313024999984</v>
      </c>
      <c r="I41" s="64">
        <f t="shared" si="5"/>
        <v>4.33294592250002</v>
      </c>
      <c r="J41" s="62"/>
      <c r="K41" s="62"/>
      <c r="L41" s="63">
        <f t="shared" si="6"/>
        <v>41858</v>
      </c>
      <c r="M41" s="61">
        <f t="shared" ref="M41:AI41" si="16">IF(M13&gt;0,((1+M13/200)^2-1)*100,"")</f>
        <v>4.4085458025000079</v>
      </c>
      <c r="N41" s="61">
        <f t="shared" si="16"/>
        <v>4.6651763600000118</v>
      </c>
      <c r="O41" s="61">
        <f t="shared" si="16"/>
        <v>4.8760328099999972</v>
      </c>
      <c r="P41" s="61">
        <f t="shared" si="16"/>
        <v>4.8729605625000172</v>
      </c>
      <c r="Q41" s="61">
        <f t="shared" si="16"/>
        <v>5.3312216100000143</v>
      </c>
      <c r="R41" s="61">
        <f t="shared" si="16"/>
        <v>5.4770080400000198</v>
      </c>
      <c r="S41" s="61">
        <f t="shared" si="16"/>
        <v>4.923146239999987</v>
      </c>
      <c r="T41" s="61">
        <f t="shared" si="16"/>
        <v>5.1086300625000192</v>
      </c>
      <c r="U41" s="61">
        <f t="shared" si="16"/>
        <v>5.9232056100000152</v>
      </c>
      <c r="V41" s="61">
        <f t="shared" si="16"/>
        <v>5.9623184399999918</v>
      </c>
      <c r="W41" s="61">
        <f t="shared" si="16"/>
        <v>6.3528125624999987</v>
      </c>
      <c r="X41" s="61" t="str">
        <f t="shared" si="16"/>
        <v/>
      </c>
      <c r="Y41" s="61">
        <f t="shared" si="16"/>
        <v>5.1219584100000048</v>
      </c>
      <c r="Z41" s="61">
        <f t="shared" si="16"/>
        <v>5.7370041224999779</v>
      </c>
      <c r="AA41" s="61">
        <f t="shared" si="16"/>
        <v>5.9365855025000025</v>
      </c>
      <c r="AB41" s="61">
        <f t="shared" si="16"/>
        <v>6.4642194224999949</v>
      </c>
      <c r="AC41" s="61">
        <f t="shared" si="16"/>
        <v>4.3778939024999852</v>
      </c>
      <c r="AD41" s="61" t="str">
        <f t="shared" si="16"/>
        <v/>
      </c>
      <c r="AE41" s="61">
        <f t="shared" si="16"/>
        <v>5.9829070399999962</v>
      </c>
      <c r="AF41" s="61">
        <f t="shared" si="16"/>
        <v>5.9180597225000131</v>
      </c>
      <c r="AG41" s="61" t="str">
        <f t="shared" si="16"/>
        <v/>
      </c>
      <c r="AH41" s="61">
        <f t="shared" si="16"/>
        <v>5.4472265625000071</v>
      </c>
      <c r="AI41" s="61">
        <f t="shared" si="16"/>
        <v>5.7627128100000036</v>
      </c>
      <c r="AJ41" s="61">
        <f t="shared" si="8"/>
        <v>5.7791846766811483</v>
      </c>
      <c r="AK41" s="61">
        <f t="shared" ref="AK41:BH41" si="17">IF(AK13&gt;0,((1+AK13/200)^2-1)*100,"")</f>
        <v>5.9252639999999746</v>
      </c>
      <c r="AL41" s="61" t="str">
        <f t="shared" si="17"/>
        <v/>
      </c>
      <c r="AM41" s="61">
        <f t="shared" si="17"/>
        <v>4.7572720099999799</v>
      </c>
      <c r="AN41" s="61">
        <f t="shared" si="17"/>
        <v>5.4934409999999767</v>
      </c>
      <c r="AO41" s="61">
        <f t="shared" si="17"/>
        <v>5.8645499024999825</v>
      </c>
      <c r="AP41" s="61">
        <f t="shared" si="17"/>
        <v>4.6917776100000141</v>
      </c>
      <c r="AQ41" s="61">
        <f t="shared" si="17"/>
        <v>5.2501587224999868</v>
      </c>
      <c r="AR41" s="61">
        <f t="shared" si="17"/>
        <v>5.3014607224999954</v>
      </c>
      <c r="AS41" s="61" t="str">
        <f t="shared" si="17"/>
        <v/>
      </c>
      <c r="AT41" s="61">
        <f t="shared" si="17"/>
        <v>4.4545320899999963</v>
      </c>
      <c r="AU41" s="61">
        <f t="shared" si="17"/>
        <v>4.4453340224999804</v>
      </c>
      <c r="AV41" s="61">
        <f t="shared" si="17"/>
        <v>4.6825691025000005</v>
      </c>
      <c r="AW41" s="61">
        <f t="shared" si="17"/>
        <v>5.5817900900000161</v>
      </c>
      <c r="AX41" s="61">
        <f t="shared" si="17"/>
        <v>4.0838646225000108</v>
      </c>
      <c r="AY41" s="61">
        <f t="shared" si="17"/>
        <v>5.0953025600000146</v>
      </c>
      <c r="AZ41" s="61" t="str">
        <f t="shared" si="17"/>
        <v/>
      </c>
      <c r="BA41" s="61">
        <f t="shared" si="17"/>
        <v>4.1073308899999939</v>
      </c>
      <c r="BB41" s="61">
        <f t="shared" si="17"/>
        <v>4.4371583025000216</v>
      </c>
      <c r="BC41" s="61">
        <f t="shared" si="17"/>
        <v>5.3035130625000093</v>
      </c>
      <c r="BD41" s="61">
        <f t="shared" si="17"/>
        <v>5.6249507600000248</v>
      </c>
      <c r="BE41" s="61">
        <f t="shared" si="17"/>
        <v>4.5496025024999831</v>
      </c>
      <c r="BF41" s="61">
        <f t="shared" si="17"/>
        <v>5.2019462399999883</v>
      </c>
      <c r="BG41" s="61">
        <f t="shared" si="17"/>
        <v>5.6629805624999863</v>
      </c>
      <c r="BH41" s="64">
        <f t="shared" si="17"/>
        <v>5.9468783024999805</v>
      </c>
    </row>
    <row r="42" spans="1:60" x14ac:dyDescent="0.25">
      <c r="A42" s="55">
        <f t="shared" si="4"/>
        <v>41859</v>
      </c>
      <c r="B42" s="61" t="str">
        <f t="shared" si="5"/>
        <v/>
      </c>
      <c r="C42" s="64" t="str">
        <f t="shared" si="5"/>
        <v/>
      </c>
      <c r="D42" s="62">
        <f t="shared" si="5"/>
        <v>3.6242561599999945</v>
      </c>
      <c r="E42" s="64">
        <f t="shared" si="5"/>
        <v>3.8952104100000051</v>
      </c>
      <c r="F42" s="10">
        <f t="shared" si="5"/>
        <v>4.0002238025000247</v>
      </c>
      <c r="G42" s="10">
        <f t="shared" si="5"/>
        <v>4.1410045024999897</v>
      </c>
      <c r="H42" s="10">
        <f t="shared" si="5"/>
        <v>4.1808076100000147</v>
      </c>
      <c r="I42" s="64">
        <f t="shared" si="5"/>
        <v>4.2563523600000153</v>
      </c>
      <c r="J42" s="62"/>
      <c r="K42" s="62"/>
      <c r="L42" s="63">
        <f t="shared" si="6"/>
        <v>41859</v>
      </c>
      <c r="M42" s="61">
        <f t="shared" ref="M42:AI42" si="18">IF(M14&gt;0,((1+M14/200)^2-1)*100,"")</f>
        <v>4.3830022399999891</v>
      </c>
      <c r="N42" s="61">
        <f t="shared" si="18"/>
        <v>4.6252808224999775</v>
      </c>
      <c r="O42" s="61">
        <f t="shared" si="18"/>
        <v>4.8330254399999717</v>
      </c>
      <c r="P42" s="61">
        <f t="shared" si="18"/>
        <v>4.8238107224999993</v>
      </c>
      <c r="Q42" s="61">
        <f t="shared" si="18"/>
        <v>5.2655480099999874</v>
      </c>
      <c r="R42" s="61">
        <f t="shared" si="18"/>
        <v>5.4041022224999846</v>
      </c>
      <c r="S42" s="61">
        <f t="shared" si="18"/>
        <v>4.8995882025000048</v>
      </c>
      <c r="T42" s="61">
        <f t="shared" si="18"/>
        <v>5.0512253024999954</v>
      </c>
      <c r="U42" s="61">
        <f t="shared" si="18"/>
        <v>5.8532322500000067</v>
      </c>
      <c r="V42" s="61">
        <f t="shared" si="18"/>
        <v>5.8933612024999915</v>
      </c>
      <c r="W42" s="61">
        <f t="shared" si="18"/>
        <v>6.2734192100000197</v>
      </c>
      <c r="X42" s="61" t="str">
        <f t="shared" si="18"/>
        <v/>
      </c>
      <c r="Y42" s="61">
        <f t="shared" si="18"/>
        <v>5.083000999999987</v>
      </c>
      <c r="Z42" s="61">
        <f t="shared" si="18"/>
        <v>5.6742880399999862</v>
      </c>
      <c r="AA42" s="61">
        <f t="shared" si="18"/>
        <v>5.8686655625000084</v>
      </c>
      <c r="AB42" s="61">
        <f t="shared" si="18"/>
        <v>6.3889102499999906</v>
      </c>
      <c r="AC42" s="61">
        <f t="shared" si="18"/>
        <v>4.3452035025000058</v>
      </c>
      <c r="AD42" s="61" t="str">
        <f t="shared" si="18"/>
        <v/>
      </c>
      <c r="AE42" s="61">
        <f t="shared" si="18"/>
        <v>5.9201180624999905</v>
      </c>
      <c r="AF42" s="61">
        <f t="shared" si="18"/>
        <v>5.8439728024999971</v>
      </c>
      <c r="AG42" s="61" t="str">
        <f t="shared" si="18"/>
        <v/>
      </c>
      <c r="AH42" s="61">
        <f t="shared" si="18"/>
        <v>5.4010222500000094</v>
      </c>
      <c r="AI42" s="61">
        <f t="shared" si="18"/>
        <v>5.7071859600000163</v>
      </c>
      <c r="AJ42" s="61">
        <f t="shared" si="8"/>
        <v>5.7145311403153265</v>
      </c>
      <c r="AK42" s="61">
        <f t="shared" ref="AK42:BH42" si="19">IF(AK14&gt;0,((1+AK14/200)^2-1)*100,"")</f>
        <v>5.8594054400000095</v>
      </c>
      <c r="AL42" s="61" t="str">
        <f t="shared" si="19"/>
        <v/>
      </c>
      <c r="AM42" s="61">
        <f t="shared" si="19"/>
        <v>4.7408964900000017</v>
      </c>
      <c r="AN42" s="61">
        <f t="shared" si="19"/>
        <v>5.442092250000008</v>
      </c>
      <c r="AO42" s="61">
        <f t="shared" si="19"/>
        <v>5.8028246024999897</v>
      </c>
      <c r="AP42" s="61">
        <f t="shared" si="19"/>
        <v>4.6518770025000267</v>
      </c>
      <c r="AQ42" s="61">
        <f t="shared" si="19"/>
        <v>5.1834848099999942</v>
      </c>
      <c r="AR42" s="61">
        <f t="shared" si="19"/>
        <v>5.2265640000000113</v>
      </c>
      <c r="AS42" s="61" t="str">
        <f t="shared" si="19"/>
        <v/>
      </c>
      <c r="AT42" s="61">
        <f t="shared" si="19"/>
        <v>4.4238734399999702</v>
      </c>
      <c r="AU42" s="61">
        <f t="shared" si="19"/>
        <v>4.4238734399999702</v>
      </c>
      <c r="AV42" s="61">
        <f t="shared" si="19"/>
        <v>4.6580150625000094</v>
      </c>
      <c r="AW42" s="61">
        <f t="shared" si="19"/>
        <v>5.5139840000000273</v>
      </c>
      <c r="AX42" s="61">
        <f t="shared" si="19"/>
        <v>4.0644814399999785</v>
      </c>
      <c r="AY42" s="61">
        <f t="shared" si="19"/>
        <v>5.0461006400000175</v>
      </c>
      <c r="AZ42" s="61" t="str">
        <f t="shared" si="19"/>
        <v/>
      </c>
      <c r="BA42" s="61">
        <f t="shared" si="19"/>
        <v>4.0879455225000028</v>
      </c>
      <c r="BB42" s="61">
        <f t="shared" si="19"/>
        <v>4.4136548900000072</v>
      </c>
      <c r="BC42" s="61">
        <f t="shared" si="19"/>
        <v>5.236822249999995</v>
      </c>
      <c r="BD42" s="61">
        <f t="shared" si="19"/>
        <v>5.5509664399999936</v>
      </c>
      <c r="BE42" s="61">
        <f t="shared" si="19"/>
        <v>4.5383553600000015</v>
      </c>
      <c r="BF42" s="61">
        <f t="shared" si="19"/>
        <v>5.1568211600000025</v>
      </c>
      <c r="BG42" s="61">
        <f t="shared" si="19"/>
        <v>5.5972036025000227</v>
      </c>
      <c r="BH42" s="64">
        <f t="shared" si="19"/>
        <v>5.878955062500002</v>
      </c>
    </row>
    <row r="43" spans="1:60" x14ac:dyDescent="0.25">
      <c r="A43" s="55">
        <f t="shared" si="4"/>
        <v>41862</v>
      </c>
      <c r="B43" s="61" t="str">
        <f t="shared" si="5"/>
        <v/>
      </c>
      <c r="C43" s="64" t="str">
        <f t="shared" si="5"/>
        <v/>
      </c>
      <c r="D43" s="62">
        <f t="shared" si="5"/>
        <v>3.6344360100000195</v>
      </c>
      <c r="E43" s="64">
        <f t="shared" si="5"/>
        <v>3.9400640099999773</v>
      </c>
      <c r="F43" s="10">
        <f t="shared" si="5"/>
        <v>4.0359200400000184</v>
      </c>
      <c r="G43" s="10">
        <f t="shared" si="5"/>
        <v>4.1563124899999915</v>
      </c>
      <c r="H43" s="10">
        <f t="shared" si="5"/>
        <v>4.2022432024999778</v>
      </c>
      <c r="I43" s="64">
        <f t="shared" si="5"/>
        <v>4.2880076224999897</v>
      </c>
      <c r="J43" s="62"/>
      <c r="K43" s="62"/>
      <c r="L43" s="63">
        <f t="shared" si="6"/>
        <v>41862</v>
      </c>
      <c r="M43" s="61">
        <f t="shared" ref="M43:AI43" si="20">IF(M15&gt;0,((1+M15/200)^2-1)*100,"")</f>
        <v>4.3942410225000117</v>
      </c>
      <c r="N43" s="61">
        <f t="shared" si="20"/>
        <v>4.6477850624999872</v>
      </c>
      <c r="O43" s="61">
        <f t="shared" si="20"/>
        <v>4.8391688100000163</v>
      </c>
      <c r="P43" s="61">
        <f t="shared" si="20"/>
        <v>4.8596480100000283</v>
      </c>
      <c r="Q43" s="61">
        <f t="shared" si="20"/>
        <v>5.3035130625000093</v>
      </c>
      <c r="R43" s="61">
        <f t="shared" si="20"/>
        <v>5.4400385599999934</v>
      </c>
      <c r="S43" s="61">
        <f t="shared" si="20"/>
        <v>4.9129032900000036</v>
      </c>
      <c r="T43" s="61">
        <f t="shared" si="20"/>
        <v>5.1035039999999698</v>
      </c>
      <c r="U43" s="61">
        <f t="shared" si="20"/>
        <v>5.8892450625000148</v>
      </c>
      <c r="V43" s="61">
        <f t="shared" si="20"/>
        <v>5.9334977599999839</v>
      </c>
      <c r="W43" s="61">
        <f t="shared" si="20"/>
        <v>6.3136277225000148</v>
      </c>
      <c r="X43" s="61" t="str">
        <f t="shared" si="20"/>
        <v/>
      </c>
      <c r="Y43" s="61">
        <f t="shared" si="20"/>
        <v>5.1168320225000175</v>
      </c>
      <c r="Z43" s="61">
        <f t="shared" si="20"/>
        <v>5.710270402499984</v>
      </c>
      <c r="AA43" s="61">
        <f t="shared" si="20"/>
        <v>5.9087974400000132</v>
      </c>
      <c r="AB43" s="61">
        <f t="shared" si="20"/>
        <v>6.4363622399999931</v>
      </c>
      <c r="AC43" s="61">
        <f t="shared" si="20"/>
        <v>4.347246502500024</v>
      </c>
      <c r="AD43" s="61" t="str">
        <f t="shared" si="20"/>
        <v/>
      </c>
      <c r="AE43" s="61">
        <f t="shared" si="20"/>
        <v>5.9396732899999805</v>
      </c>
      <c r="AF43" s="61">
        <f t="shared" si="20"/>
        <v>5.8861580099999866</v>
      </c>
      <c r="AG43" s="61" t="str">
        <f t="shared" si="20"/>
        <v/>
      </c>
      <c r="AH43" s="61">
        <f t="shared" si="20"/>
        <v>5.4390117224999868</v>
      </c>
      <c r="AI43" s="61">
        <f t="shared" si="20"/>
        <v>5.7411173024999984</v>
      </c>
      <c r="AJ43" s="61">
        <f t="shared" si="8"/>
        <v>5.7520682938883683</v>
      </c>
      <c r="AK43" s="61">
        <f t="shared" ref="AK43:BH43" si="21">IF(AK15&gt;0,((1+AK15/200)^2-1)*100,"")</f>
        <v>5.890274090000025</v>
      </c>
      <c r="AL43" s="61" t="str">
        <f t="shared" si="21"/>
        <v/>
      </c>
      <c r="AM43" s="61">
        <f t="shared" si="21"/>
        <v>4.738849639999998</v>
      </c>
      <c r="AN43" s="61">
        <f t="shared" si="21"/>
        <v>5.4595494224999763</v>
      </c>
      <c r="AO43" s="61">
        <f t="shared" si="21"/>
        <v>5.8408864100000235</v>
      </c>
      <c r="AP43" s="61">
        <f t="shared" si="21"/>
        <v>4.6866617225000295</v>
      </c>
      <c r="AQ43" s="61">
        <f t="shared" si="21"/>
        <v>5.2214350625000128</v>
      </c>
      <c r="AR43" s="61">
        <f t="shared" si="21"/>
        <v>5.2665740024999907</v>
      </c>
      <c r="AS43" s="61" t="str">
        <f t="shared" si="21"/>
        <v/>
      </c>
      <c r="AT43" s="61">
        <f t="shared" si="21"/>
        <v>4.4269391025000049</v>
      </c>
      <c r="AU43" s="61">
        <f t="shared" si="21"/>
        <v>4.4269391025000049</v>
      </c>
      <c r="AV43" s="61">
        <f t="shared" si="21"/>
        <v>4.6661994224999725</v>
      </c>
      <c r="AW43" s="61">
        <f t="shared" si="21"/>
        <v>5.5684326225000191</v>
      </c>
      <c r="AX43" s="61">
        <f t="shared" si="21"/>
        <v>4.0736627225000044</v>
      </c>
      <c r="AY43" s="61">
        <f t="shared" si="21"/>
        <v>5.083000999999987</v>
      </c>
      <c r="AZ43" s="61" t="str">
        <f t="shared" si="21"/>
        <v/>
      </c>
      <c r="BA43" s="61">
        <f t="shared" si="21"/>
        <v>4.0971278400000255</v>
      </c>
      <c r="BB43" s="61">
        <f t="shared" si="21"/>
        <v>4.4269391025000049</v>
      </c>
      <c r="BC43" s="61">
        <f t="shared" si="21"/>
        <v>5.2747821225000102</v>
      </c>
      <c r="BD43" s="61">
        <f t="shared" si="21"/>
        <v>5.5838451599999894</v>
      </c>
      <c r="BE43" s="61">
        <f t="shared" si="21"/>
        <v>4.5393778024999998</v>
      </c>
      <c r="BF43" s="61">
        <f t="shared" si="21"/>
        <v>5.1947666024999783</v>
      </c>
      <c r="BG43" s="61">
        <f t="shared" si="21"/>
        <v>5.6331728399999781</v>
      </c>
      <c r="BH43" s="64">
        <f t="shared" si="21"/>
        <v>5.9036519025000178</v>
      </c>
    </row>
    <row r="44" spans="1:60" x14ac:dyDescent="0.25">
      <c r="A44" s="55">
        <f t="shared" si="4"/>
        <v>41863</v>
      </c>
      <c r="B44" s="61" t="str">
        <f t="shared" si="5"/>
        <v/>
      </c>
      <c r="C44" s="64" t="str">
        <f t="shared" si="5"/>
        <v/>
      </c>
      <c r="D44" s="62">
        <f t="shared" si="5"/>
        <v>3.627310062500011</v>
      </c>
      <c r="E44" s="64">
        <f t="shared" si="5"/>
        <v>3.9421030400000001</v>
      </c>
      <c r="F44" s="10">
        <f t="shared" si="5"/>
        <v>4.0379600099999857</v>
      </c>
      <c r="G44" s="10">
        <f t="shared" si="5"/>
        <v>4.1573330625000127</v>
      </c>
      <c r="H44" s="10">
        <f t="shared" si="5"/>
        <v>4.1889732899999865</v>
      </c>
      <c r="I44" s="64">
        <f t="shared" si="5"/>
        <v>4.2788168899999812</v>
      </c>
      <c r="J44" s="62"/>
      <c r="K44" s="62"/>
      <c r="L44" s="63">
        <f t="shared" si="6"/>
        <v>41863</v>
      </c>
      <c r="M44" s="61">
        <f t="shared" ref="M44:AI44" si="22">IF(M16&gt;0,((1+M16/200)^2-1)*100,"")</f>
        <v>4.3911758399999945</v>
      </c>
      <c r="N44" s="61">
        <f t="shared" si="22"/>
        <v>4.6477850624999872</v>
      </c>
      <c r="O44" s="61">
        <f t="shared" si="22"/>
        <v>4.8606720224999789</v>
      </c>
      <c r="P44" s="61">
        <f t="shared" si="22"/>
        <v>4.8504321225000036</v>
      </c>
      <c r="Q44" s="61">
        <f t="shared" si="22"/>
        <v>5.2870949024999891</v>
      </c>
      <c r="R44" s="61">
        <f t="shared" si="22"/>
        <v>5.4277168400000075</v>
      </c>
      <c r="S44" s="61">
        <f t="shared" si="22"/>
        <v>4.9088062500000307</v>
      </c>
      <c r="T44" s="61">
        <f t="shared" si="22"/>
        <v>5.09940324</v>
      </c>
      <c r="U44" s="61">
        <f t="shared" si="22"/>
        <v>5.8861580099999866</v>
      </c>
      <c r="V44" s="61">
        <f t="shared" si="22"/>
        <v>5.9242348025000169</v>
      </c>
      <c r="W44" s="61">
        <f t="shared" si="22"/>
        <v>6.3084723600000281</v>
      </c>
      <c r="X44" s="61" t="str">
        <f t="shared" si="22"/>
        <v/>
      </c>
      <c r="Y44" s="61">
        <f t="shared" si="22"/>
        <v>5.1127310024999817</v>
      </c>
      <c r="Z44" s="61">
        <f t="shared" si="22"/>
        <v>5.7020453225000267</v>
      </c>
      <c r="AA44" s="61">
        <f t="shared" si="22"/>
        <v>5.8995355625000023</v>
      </c>
      <c r="AB44" s="61">
        <f t="shared" si="22"/>
        <v>6.4281089599999675</v>
      </c>
      <c r="AC44" s="61">
        <f t="shared" si="22"/>
        <v>4.3676776025000308</v>
      </c>
      <c r="AD44" s="61" t="str">
        <f t="shared" si="22"/>
        <v/>
      </c>
      <c r="AE44" s="61">
        <f t="shared" si="22"/>
        <v>5.9437904100000161</v>
      </c>
      <c r="AF44" s="61">
        <f t="shared" si="22"/>
        <v>5.8779260899999963</v>
      </c>
      <c r="AG44" s="61" t="str">
        <f t="shared" si="22"/>
        <v/>
      </c>
      <c r="AH44" s="61">
        <f t="shared" si="22"/>
        <v>5.4338776100000041</v>
      </c>
      <c r="AI44" s="61">
        <f t="shared" si="22"/>
        <v>5.7349475625000146</v>
      </c>
      <c r="AJ44" s="61">
        <f t="shared" si="8"/>
        <v>5.7426830684729424</v>
      </c>
      <c r="AK44" s="61">
        <f t="shared" ref="AK44:BH44" si="23">IF(AK16&gt;0,((1+AK16/200)^2-1)*100,"")</f>
        <v>5.888216040000005</v>
      </c>
      <c r="AL44" s="61" t="str">
        <f t="shared" si="23"/>
        <v/>
      </c>
      <c r="AM44" s="61">
        <f t="shared" si="23"/>
        <v>4.738849639999998</v>
      </c>
      <c r="AN44" s="61">
        <f t="shared" si="23"/>
        <v>5.4749540099999994</v>
      </c>
      <c r="AO44" s="61">
        <f t="shared" si="23"/>
        <v>5.8305987600000053</v>
      </c>
      <c r="AP44" s="61">
        <f t="shared" si="23"/>
        <v>4.6815459599999887</v>
      </c>
      <c r="AQ44" s="61">
        <f t="shared" si="23"/>
        <v>5.21322902250001</v>
      </c>
      <c r="AR44" s="61">
        <f t="shared" si="23"/>
        <v>5.2573402499999755</v>
      </c>
      <c r="AS44" s="61" t="str">
        <f t="shared" si="23"/>
        <v/>
      </c>
      <c r="AT44" s="61">
        <f t="shared" si="23"/>
        <v>4.4238734399999702</v>
      </c>
      <c r="AU44" s="61">
        <f t="shared" si="23"/>
        <v>4.4238734399999702</v>
      </c>
      <c r="AV44" s="61">
        <f t="shared" si="23"/>
        <v>4.6621072024999988</v>
      </c>
      <c r="AW44" s="61">
        <f t="shared" si="23"/>
        <v>5.561240490000019</v>
      </c>
      <c r="AX44" s="61">
        <f t="shared" si="23"/>
        <v>4.0818242025000062</v>
      </c>
      <c r="AY44" s="61">
        <f t="shared" si="23"/>
        <v>5.0696751224999836</v>
      </c>
      <c r="AZ44" s="61" t="str">
        <f t="shared" si="23"/>
        <v/>
      </c>
      <c r="BA44" s="61">
        <f t="shared" si="23"/>
        <v>4.0920265024999791</v>
      </c>
      <c r="BB44" s="61">
        <f t="shared" si="23"/>
        <v>4.4259172099999855</v>
      </c>
      <c r="BC44" s="61">
        <f t="shared" si="23"/>
        <v>5.2696520100000255</v>
      </c>
      <c r="BD44" s="61">
        <f t="shared" si="23"/>
        <v>5.5879553600000076</v>
      </c>
      <c r="BE44" s="61">
        <f t="shared" si="23"/>
        <v>4.5342656400000125</v>
      </c>
      <c r="BF44" s="61">
        <f t="shared" si="23"/>
        <v>5.1896384399999995</v>
      </c>
      <c r="BG44" s="61">
        <f t="shared" si="23"/>
        <v>5.6259785024999731</v>
      </c>
      <c r="BH44" s="64">
        <f t="shared" si="23"/>
        <v>5.9077683224999955</v>
      </c>
    </row>
    <row r="45" spans="1:60" x14ac:dyDescent="0.25">
      <c r="A45" s="55">
        <f t="shared" si="4"/>
        <v>41864</v>
      </c>
      <c r="B45" s="61" t="str">
        <f t="shared" si="5"/>
        <v/>
      </c>
      <c r="C45" s="64" t="str">
        <f t="shared" si="5"/>
        <v/>
      </c>
      <c r="D45" s="62">
        <f t="shared" si="5"/>
        <v>3.6456344225000104</v>
      </c>
      <c r="E45" s="64">
        <f t="shared" si="5"/>
        <v>3.9482202499999897</v>
      </c>
      <c r="F45" s="10">
        <f t="shared" si="5"/>
        <v>4.0512203024999804</v>
      </c>
      <c r="G45" s="10">
        <f t="shared" si="5"/>
        <v>4.1644772099999949</v>
      </c>
      <c r="H45" s="10">
        <f t="shared" si="5"/>
        <v>4.196118522499992</v>
      </c>
      <c r="I45" s="64">
        <f t="shared" si="5"/>
        <v>4.2798380624999854</v>
      </c>
      <c r="J45" s="62"/>
      <c r="K45" s="62"/>
      <c r="L45" s="63">
        <f t="shared" si="6"/>
        <v>41864</v>
      </c>
      <c r="M45" s="61">
        <f t="shared" ref="M45:AI45" si="24">IF(M17&gt;0,((1+M17/200)^2-1)*100,"")</f>
        <v>4.3911758399999945</v>
      </c>
      <c r="N45" s="61">
        <f t="shared" si="24"/>
        <v>4.6017562500000109</v>
      </c>
      <c r="O45" s="61">
        <f t="shared" si="24"/>
        <v>4.6416473025000071</v>
      </c>
      <c r="P45" s="61">
        <f t="shared" si="24"/>
        <v>4.8442884224999982</v>
      </c>
      <c r="Q45" s="61">
        <f t="shared" si="24"/>
        <v>5.2799123600000053</v>
      </c>
      <c r="R45" s="61">
        <f t="shared" si="24"/>
        <v>5.4205295025000044</v>
      </c>
      <c r="S45" s="61">
        <f t="shared" si="24"/>
        <v>4.9108547599999941</v>
      </c>
      <c r="T45" s="61">
        <f t="shared" si="24"/>
        <v>5.1004284225000029</v>
      </c>
      <c r="U45" s="61">
        <f t="shared" si="24"/>
        <v>5.8779260899999963</v>
      </c>
      <c r="V45" s="61">
        <f t="shared" si="24"/>
        <v>5.9180597225000131</v>
      </c>
      <c r="W45" s="61">
        <f t="shared" si="24"/>
        <v>6.3002240400000131</v>
      </c>
      <c r="X45" s="61" t="str">
        <f t="shared" si="24"/>
        <v/>
      </c>
      <c r="Y45" s="61">
        <f t="shared" si="24"/>
        <v>5.11375624999999</v>
      </c>
      <c r="Z45" s="61">
        <f t="shared" si="24"/>
        <v>5.6876522025000265</v>
      </c>
      <c r="AA45" s="61">
        <f t="shared" si="24"/>
        <v>5.8923321599999801</v>
      </c>
      <c r="AB45" s="61">
        <f t="shared" si="24"/>
        <v>6.4250140625000007</v>
      </c>
      <c r="AC45" s="61">
        <f t="shared" si="24"/>
        <v>4.3411175624999743</v>
      </c>
      <c r="AD45" s="61" t="str">
        <f t="shared" si="24"/>
        <v/>
      </c>
      <c r="AE45" s="61">
        <f t="shared" si="24"/>
        <v>5.9365855025000025</v>
      </c>
      <c r="AF45" s="61">
        <f t="shared" si="24"/>
        <v>5.8717523599999932</v>
      </c>
      <c r="AG45" s="61" t="str">
        <f t="shared" si="24"/>
        <v/>
      </c>
      <c r="AH45" s="61">
        <f t="shared" si="24"/>
        <v>5.4338776100000041</v>
      </c>
      <c r="AI45" s="61">
        <f t="shared" si="24"/>
        <v>5.7298062500000135</v>
      </c>
      <c r="AJ45" s="61">
        <f t="shared" si="8"/>
        <v>5.735383880598155</v>
      </c>
      <c r="AK45" s="61">
        <f t="shared" ref="AK45:BH45" si="25">IF(AK17&gt;0,((1+AK17/200)^2-1)*100,"")</f>
        <v>5.8820420100000215</v>
      </c>
      <c r="AL45" s="61" t="str">
        <f t="shared" si="25"/>
        <v/>
      </c>
      <c r="AM45" s="61">
        <f t="shared" si="25"/>
        <v>4.7327092099999968</v>
      </c>
      <c r="AN45" s="61">
        <f t="shared" si="25"/>
        <v>5.4749540099999994</v>
      </c>
      <c r="AO45" s="61">
        <f t="shared" si="25"/>
        <v>5.8233977024999994</v>
      </c>
      <c r="AP45" s="61">
        <f t="shared" si="25"/>
        <v>4.6815459599999887</v>
      </c>
      <c r="AQ45" s="61">
        <f t="shared" si="25"/>
        <v>5.2019462399999883</v>
      </c>
      <c r="AR45" s="61">
        <f t="shared" si="25"/>
        <v>5.2563143025000203</v>
      </c>
      <c r="AS45" s="61" t="str">
        <f t="shared" si="25"/>
        <v/>
      </c>
      <c r="AT45" s="61">
        <f t="shared" si="25"/>
        <v>4.4228515625000187</v>
      </c>
      <c r="AU45" s="61">
        <f t="shared" si="25"/>
        <v>4.4228515625000187</v>
      </c>
      <c r="AV45" s="61">
        <f t="shared" si="25"/>
        <v>4.6661994224999725</v>
      </c>
      <c r="AW45" s="61">
        <f t="shared" si="25"/>
        <v>5.5540486025000169</v>
      </c>
      <c r="AX45" s="61">
        <f t="shared" si="25"/>
        <v>4.0797838025000033</v>
      </c>
      <c r="AY45" s="61">
        <f t="shared" si="25"/>
        <v>5.0758254224999799</v>
      </c>
      <c r="AZ45" s="61" t="str">
        <f t="shared" si="25"/>
        <v/>
      </c>
      <c r="BA45" s="61">
        <f t="shared" si="25"/>
        <v>4.0777434224999798</v>
      </c>
      <c r="BB45" s="61">
        <f t="shared" si="25"/>
        <v>4.4167204024999851</v>
      </c>
      <c r="BC45" s="61">
        <f t="shared" si="25"/>
        <v>5.2583662024999978</v>
      </c>
      <c r="BD45" s="61">
        <f t="shared" si="25"/>
        <v>5.5807625624999968</v>
      </c>
      <c r="BE45" s="61">
        <f t="shared" si="25"/>
        <v>4.5271088225000256</v>
      </c>
      <c r="BF45" s="61">
        <f t="shared" si="25"/>
        <v>5.1906640624999945</v>
      </c>
      <c r="BG45" s="61">
        <f t="shared" si="25"/>
        <v>5.6187844099999884</v>
      </c>
      <c r="BH45" s="64">
        <f t="shared" si="25"/>
        <v>5.9015937225000092</v>
      </c>
    </row>
    <row r="46" spans="1:60" x14ac:dyDescent="0.25">
      <c r="A46" s="55">
        <f t="shared" si="4"/>
        <v>41865</v>
      </c>
      <c r="B46" s="61" t="str">
        <f t="shared" si="5"/>
        <v/>
      </c>
      <c r="C46" s="64" t="str">
        <f t="shared" si="5"/>
        <v/>
      </c>
      <c r="D46" s="62">
        <f t="shared" si="5"/>
        <v>3.6435983024999841</v>
      </c>
      <c r="E46" s="64">
        <f t="shared" si="5"/>
        <v>3.9176360000000132</v>
      </c>
      <c r="F46" s="10">
        <f t="shared" si="5"/>
        <v>4.0226607224999711</v>
      </c>
      <c r="G46" s="10">
        <f t="shared" si="5"/>
        <v>4.1369225625000006</v>
      </c>
      <c r="H46" s="10">
        <f t="shared" si="5"/>
        <v>4.1746835599999699</v>
      </c>
      <c r="I46" s="64">
        <f t="shared" si="5"/>
        <v>4.263499902500012</v>
      </c>
      <c r="J46" s="62"/>
      <c r="K46" s="62"/>
      <c r="L46" s="63">
        <f t="shared" si="6"/>
        <v>41865</v>
      </c>
      <c r="M46" s="61">
        <f t="shared" ref="M46:AI46" si="26">IF(M18&gt;0,((1+M18/200)^2-1)*100,"")</f>
        <v>4.3840239224999911</v>
      </c>
      <c r="N46" s="61">
        <f t="shared" si="26"/>
        <v>4.6109612024999747</v>
      </c>
      <c r="O46" s="61">
        <f t="shared" si="26"/>
        <v>4.7542015025000106</v>
      </c>
      <c r="P46" s="61">
        <f t="shared" si="26"/>
        <v>4.8268822499999864</v>
      </c>
      <c r="Q46" s="61">
        <f t="shared" si="26"/>
        <v>5.2563143025000203</v>
      </c>
      <c r="R46" s="61">
        <f t="shared" si="26"/>
        <v>5.3928092100000047</v>
      </c>
      <c r="S46" s="61">
        <f t="shared" si="26"/>
        <v>4.8975398024999839</v>
      </c>
      <c r="T46" s="61">
        <f t="shared" si="26"/>
        <v>5.0614750025000266</v>
      </c>
      <c r="U46" s="61">
        <f t="shared" si="26"/>
        <v>5.8470592400000188</v>
      </c>
      <c r="V46" s="61">
        <f t="shared" si="26"/>
        <v>5.8913031224999912</v>
      </c>
      <c r="W46" s="61">
        <f t="shared" si="26"/>
        <v>6.2682648224999804</v>
      </c>
      <c r="X46" s="61" t="str">
        <f t="shared" si="26"/>
        <v/>
      </c>
      <c r="Y46" s="61">
        <f t="shared" si="26"/>
        <v>5.0942774025000137</v>
      </c>
      <c r="Z46" s="61">
        <f t="shared" si="26"/>
        <v>5.6650364225000027</v>
      </c>
      <c r="AA46" s="61">
        <f t="shared" si="26"/>
        <v>5.8686655625000084</v>
      </c>
      <c r="AB46" s="61">
        <f t="shared" si="26"/>
        <v>6.3981935025000158</v>
      </c>
      <c r="AC46" s="61">
        <f t="shared" si="26"/>
        <v>4.3830022399999891</v>
      </c>
      <c r="AD46" s="61" t="str">
        <f t="shared" si="26"/>
        <v/>
      </c>
      <c r="AE46" s="61">
        <f t="shared" si="26"/>
        <v>5.9118848224999798</v>
      </c>
      <c r="AF46" s="61">
        <f t="shared" si="26"/>
        <v>5.8439728024999971</v>
      </c>
      <c r="AG46" s="61" t="str">
        <f t="shared" si="26"/>
        <v/>
      </c>
      <c r="AH46" s="61">
        <f t="shared" si="26"/>
        <v>5.4133424099999994</v>
      </c>
      <c r="AI46" s="61">
        <f t="shared" si="26"/>
        <v>5.7061578225000131</v>
      </c>
      <c r="AJ46" s="61">
        <f t="shared" si="8"/>
        <v>5.7114034953208659</v>
      </c>
      <c r="AK46" s="61">
        <f t="shared" ref="AK46:BH46" si="27">IF(AK18&gt;0,((1+AK18/200)^2-1)*100,"")</f>
        <v>5.8583765624999895</v>
      </c>
      <c r="AL46" s="61" t="str">
        <f t="shared" si="27"/>
        <v/>
      </c>
      <c r="AM46" s="61">
        <f t="shared" si="27"/>
        <v>4.7316858224999869</v>
      </c>
      <c r="AN46" s="61">
        <f t="shared" si="27"/>
        <v>5.4513341024999828</v>
      </c>
      <c r="AO46" s="61">
        <f t="shared" si="27"/>
        <v>5.7987102225000253</v>
      </c>
      <c r="AP46" s="61">
        <f t="shared" si="27"/>
        <v>4.6610841599999953</v>
      </c>
      <c r="AQ46" s="61">
        <f t="shared" si="27"/>
        <v>5.1783569225000159</v>
      </c>
      <c r="AR46" s="61">
        <f t="shared" si="27"/>
        <v>5.2306672399999865</v>
      </c>
      <c r="AS46" s="61" t="str">
        <f t="shared" si="27"/>
        <v/>
      </c>
      <c r="AT46" s="61">
        <f t="shared" si="27"/>
        <v>4.4146767224999994</v>
      </c>
      <c r="AU46" s="61">
        <f t="shared" si="27"/>
        <v>4.4156985600000143</v>
      </c>
      <c r="AV46" s="61">
        <f t="shared" si="27"/>
        <v>4.6477850624999872</v>
      </c>
      <c r="AW46" s="61">
        <f t="shared" si="27"/>
        <v>5.5304198400000004</v>
      </c>
      <c r="AX46" s="61">
        <f t="shared" si="27"/>
        <v>4.0930467599999965</v>
      </c>
      <c r="AY46" s="61">
        <f t="shared" si="27"/>
        <v>5.0522502500000011</v>
      </c>
      <c r="AZ46" s="61" t="str">
        <f t="shared" si="27"/>
        <v/>
      </c>
      <c r="BA46" s="61">
        <f t="shared" si="27"/>
        <v>4.0869252899999875</v>
      </c>
      <c r="BB46" s="61">
        <f t="shared" si="27"/>
        <v>4.4075240000000182</v>
      </c>
      <c r="BC46" s="61">
        <f t="shared" si="27"/>
        <v>5.228615609999987</v>
      </c>
      <c r="BD46" s="61">
        <f t="shared" si="27"/>
        <v>5.558158222499987</v>
      </c>
      <c r="BE46" s="61">
        <f t="shared" si="27"/>
        <v>4.5291536024999912</v>
      </c>
      <c r="BF46" s="61">
        <f t="shared" si="27"/>
        <v>5.1701525624999967</v>
      </c>
      <c r="BG46" s="61">
        <f t="shared" si="27"/>
        <v>5.598231209999982</v>
      </c>
      <c r="BH46" s="64">
        <f t="shared" si="27"/>
        <v>5.8768971224999911</v>
      </c>
    </row>
    <row r="47" spans="1:60" x14ac:dyDescent="0.25">
      <c r="A47" s="55">
        <f t="shared" si="4"/>
        <v>41866</v>
      </c>
      <c r="B47" s="61" t="str">
        <f t="shared" ref="B47:I56" si="28">IF(B19&gt;0,((1+B19/200)^2-1)*100,"")</f>
        <v/>
      </c>
      <c r="C47" s="64" t="str">
        <f t="shared" si="28"/>
        <v/>
      </c>
      <c r="D47" s="62">
        <f t="shared" si="28"/>
        <v>3.644616359999997</v>
      </c>
      <c r="E47" s="64">
        <f t="shared" si="28"/>
        <v>3.9043842225000125</v>
      </c>
      <c r="F47" s="10">
        <f t="shared" si="28"/>
        <v>4.0094022499999937</v>
      </c>
      <c r="G47" s="10">
        <f t="shared" si="28"/>
        <v>4.1093715599999969</v>
      </c>
      <c r="H47" s="10">
        <f t="shared" si="28"/>
        <v>4.1471275624999748</v>
      </c>
      <c r="I47" s="64">
        <f t="shared" si="28"/>
        <v>4.2287855625000148</v>
      </c>
      <c r="J47" s="62"/>
      <c r="K47" s="62"/>
      <c r="L47" s="63">
        <f t="shared" si="6"/>
        <v>41866</v>
      </c>
      <c r="M47" s="61">
        <f t="shared" ref="M47:AI47" si="29">IF(M19&gt;0,((1+M19/200)^2-1)*100,"")</f>
        <v>4.3717640624999943</v>
      </c>
      <c r="N47" s="61">
        <f t="shared" si="29"/>
        <v>4.6027790025000126</v>
      </c>
      <c r="O47" s="61">
        <f t="shared" si="29"/>
        <v>4.7521545224999961</v>
      </c>
      <c r="P47" s="61">
        <f t="shared" si="29"/>
        <v>4.8145964099999938</v>
      </c>
      <c r="Q47" s="61">
        <f t="shared" si="29"/>
        <v>5.2357964024999815</v>
      </c>
      <c r="R47" s="61">
        <f t="shared" si="29"/>
        <v>5.3691985024999944</v>
      </c>
      <c r="S47" s="61">
        <f t="shared" si="29"/>
        <v>4.8893464024999833</v>
      </c>
      <c r="T47" s="61">
        <f t="shared" si="29"/>
        <v>5.0707001599999968</v>
      </c>
      <c r="U47" s="61">
        <f t="shared" si="29"/>
        <v>5.8316275025000142</v>
      </c>
      <c r="V47" s="61">
        <f t="shared" si="29"/>
        <v>5.8696944899999881</v>
      </c>
      <c r="W47" s="61">
        <f t="shared" si="29"/>
        <v>6.2363104100000122</v>
      </c>
      <c r="X47" s="61" t="str">
        <f t="shared" si="29"/>
        <v/>
      </c>
      <c r="Y47" s="61">
        <f t="shared" si="29"/>
        <v>5.0901768224999699</v>
      </c>
      <c r="Z47" s="61">
        <f t="shared" si="29"/>
        <v>5.6496179600000085</v>
      </c>
      <c r="AA47" s="61">
        <f t="shared" si="29"/>
        <v>5.8460304225000037</v>
      </c>
      <c r="AB47" s="61">
        <f t="shared" si="29"/>
        <v>6.3682822499999903</v>
      </c>
      <c r="AC47" s="61">
        <f t="shared" si="29"/>
        <v>4.3380531599999994</v>
      </c>
      <c r="AD47" s="61" t="str">
        <f t="shared" si="29"/>
        <v/>
      </c>
      <c r="AE47" s="61">
        <f t="shared" si="29"/>
        <v>5.888216040000005</v>
      </c>
      <c r="AF47" s="61">
        <f t="shared" si="29"/>
        <v>5.8182542399999981</v>
      </c>
      <c r="AG47" s="61" t="str">
        <f t="shared" si="29"/>
        <v/>
      </c>
      <c r="AH47" s="61">
        <f t="shared" si="29"/>
        <v>5.4061555624999924</v>
      </c>
      <c r="AI47" s="61">
        <f t="shared" si="29"/>
        <v>5.6938205625000071</v>
      </c>
      <c r="AJ47" s="61">
        <f t="shared" si="8"/>
        <v>5.6738771683581657</v>
      </c>
      <c r="AK47" s="61">
        <f t="shared" ref="AK47:BH47" si="30">IF(AK19&gt;0,((1+AK19/200)^2-1)*100,"")</f>
        <v>5.8254551225000117</v>
      </c>
      <c r="AL47" s="61" t="str">
        <f t="shared" si="30"/>
        <v/>
      </c>
      <c r="AM47" s="61">
        <f t="shared" si="30"/>
        <v>4.7255456025000031</v>
      </c>
      <c r="AN47" s="61">
        <f t="shared" si="30"/>
        <v>5.4472265625000071</v>
      </c>
      <c r="AO47" s="61">
        <f t="shared" si="30"/>
        <v>5.7843105225000135</v>
      </c>
      <c r="AP47" s="61">
        <f t="shared" si="30"/>
        <v>4.6539230024999823</v>
      </c>
      <c r="AQ47" s="61">
        <f t="shared" si="30"/>
        <v>5.1578466225000064</v>
      </c>
      <c r="AR47" s="61">
        <f t="shared" si="30"/>
        <v>5.2081004099999717</v>
      </c>
      <c r="AS47" s="61" t="str">
        <f t="shared" si="30"/>
        <v/>
      </c>
      <c r="AT47" s="61">
        <f t="shared" si="30"/>
        <v>4.4105894224999886</v>
      </c>
      <c r="AU47" s="61">
        <f t="shared" si="30"/>
        <v>4.4105894224999886</v>
      </c>
      <c r="AV47" s="61">
        <f t="shared" si="30"/>
        <v>4.6396014224999949</v>
      </c>
      <c r="AW47" s="61">
        <f t="shared" si="30"/>
        <v>5.4985765625000127</v>
      </c>
      <c r="AX47" s="61">
        <f t="shared" si="30"/>
        <v>4.0634613225000171</v>
      </c>
      <c r="AY47" s="61">
        <f t="shared" si="30"/>
        <v>5.0194544100000238</v>
      </c>
      <c r="AZ47" s="61" t="str">
        <f t="shared" si="30"/>
        <v/>
      </c>
      <c r="BA47" s="61">
        <f t="shared" si="30"/>
        <v>4.0716224024999859</v>
      </c>
      <c r="BB47" s="61">
        <f t="shared" si="30"/>
        <v>4.3952627600000183</v>
      </c>
      <c r="BC47" s="61">
        <f t="shared" si="30"/>
        <v>5.2060490000000126</v>
      </c>
      <c r="BD47" s="61">
        <f t="shared" si="30"/>
        <v>5.5293925624999796</v>
      </c>
      <c r="BE47" s="61">
        <f t="shared" si="30"/>
        <v>4.5209746024999831</v>
      </c>
      <c r="BF47" s="61">
        <f t="shared" si="30"/>
        <v>5.1629740100000099</v>
      </c>
      <c r="BG47" s="61">
        <f t="shared" si="30"/>
        <v>5.5766525025000124</v>
      </c>
      <c r="BH47" s="64">
        <f t="shared" si="30"/>
        <v>5.8491168899999835</v>
      </c>
    </row>
    <row r="48" spans="1:60" x14ac:dyDescent="0.25">
      <c r="A48" s="55">
        <f t="shared" si="4"/>
        <v>41869</v>
      </c>
      <c r="B48" s="61" t="str">
        <f t="shared" si="28"/>
        <v/>
      </c>
      <c r="C48" s="64" t="str">
        <f t="shared" si="28"/>
        <v/>
      </c>
      <c r="D48" s="62">
        <f t="shared" si="28"/>
        <v>3.6456344225000104</v>
      </c>
      <c r="E48" s="64">
        <f t="shared" si="28"/>
        <v>3.8666722499999917</v>
      </c>
      <c r="F48" s="10">
        <f t="shared" si="28"/>
        <v>3.9563768100000063</v>
      </c>
      <c r="G48" s="10">
        <f t="shared" si="28"/>
        <v>4.0614211025000069</v>
      </c>
      <c r="H48" s="10">
        <f t="shared" si="28"/>
        <v>4.0971278400000255</v>
      </c>
      <c r="I48" s="64">
        <f t="shared" si="28"/>
        <v>4.1675390624999809</v>
      </c>
      <c r="J48" s="62"/>
      <c r="K48" s="62"/>
      <c r="L48" s="63">
        <f t="shared" si="6"/>
        <v>41869</v>
      </c>
      <c r="M48" s="61">
        <f t="shared" ref="M48:AI48" si="31">IF(M20&gt;0,((1+M20/200)^2-1)*100,"")</f>
        <v>4.3686992099999822</v>
      </c>
      <c r="N48" s="61">
        <f t="shared" si="31"/>
        <v>4.5639179224999937</v>
      </c>
      <c r="O48" s="61">
        <f t="shared" si="31"/>
        <v>4.6621072024999988</v>
      </c>
      <c r="P48" s="61">
        <f t="shared" si="31"/>
        <v>4.7736488099999974</v>
      </c>
      <c r="Q48" s="61">
        <f t="shared" si="31"/>
        <v>5.1906640624999945</v>
      </c>
      <c r="R48" s="61">
        <f t="shared" si="31"/>
        <v>5.315827522499994</v>
      </c>
      <c r="S48" s="61">
        <f t="shared" si="31"/>
        <v>4.8821774399999907</v>
      </c>
      <c r="T48" s="61">
        <f t="shared" si="31"/>
        <v>5.0368765625000034</v>
      </c>
      <c r="U48" s="61">
        <f t="shared" si="31"/>
        <v>5.7812250000000009</v>
      </c>
      <c r="V48" s="61">
        <f t="shared" si="31"/>
        <v>5.8182542399999981</v>
      </c>
      <c r="W48" s="61">
        <f t="shared" si="31"/>
        <v>6.1785984899999979</v>
      </c>
      <c r="X48" s="61" t="str">
        <f t="shared" si="31"/>
        <v/>
      </c>
      <c r="Y48" s="61">
        <f t="shared" si="31"/>
        <v>5.0522502500000011</v>
      </c>
      <c r="Z48" s="61">
        <f t="shared" si="31"/>
        <v>5.6136459224999991</v>
      </c>
      <c r="AA48" s="61">
        <f t="shared" si="31"/>
        <v>5.7966530625000123</v>
      </c>
      <c r="AB48" s="61">
        <f t="shared" si="31"/>
        <v>6.3146588100000178</v>
      </c>
      <c r="AC48" s="61">
        <f t="shared" si="31"/>
        <v>4.3543971599999676</v>
      </c>
      <c r="AD48" s="61" t="str">
        <f t="shared" si="31"/>
        <v/>
      </c>
      <c r="AE48" s="61">
        <f t="shared" si="31"/>
        <v>5.8388288399999988</v>
      </c>
      <c r="AF48" s="61">
        <f t="shared" si="31"/>
        <v>5.7668264899999988</v>
      </c>
      <c r="AG48" s="61" t="str">
        <f t="shared" si="31"/>
        <v/>
      </c>
      <c r="AH48" s="61">
        <f t="shared" si="31"/>
        <v>5.364066089999997</v>
      </c>
      <c r="AI48" s="61">
        <f t="shared" si="31"/>
        <v>5.6475622499999822</v>
      </c>
      <c r="AJ48" s="61">
        <f t="shared" si="8"/>
        <v>5.614480918212883</v>
      </c>
      <c r="AK48" s="61">
        <f t="shared" ref="AK48:BH48" si="32">IF(AK20&gt;0,((1+AK20/200)^2-1)*100,"")</f>
        <v>5.7657980624999938</v>
      </c>
      <c r="AL48" s="61" t="str">
        <f t="shared" si="32"/>
        <v/>
      </c>
      <c r="AM48" s="61">
        <f t="shared" si="32"/>
        <v>4.7183822400000075</v>
      </c>
      <c r="AN48" s="61">
        <f t="shared" si="32"/>
        <v>5.4041022224999846</v>
      </c>
      <c r="AO48" s="61">
        <f t="shared" si="32"/>
        <v>5.7359758400000072</v>
      </c>
      <c r="AP48" s="61">
        <f t="shared" si="32"/>
        <v>4.6150524224999989</v>
      </c>
      <c r="AQ48" s="61">
        <f t="shared" si="32"/>
        <v>5.1106805224999885</v>
      </c>
      <c r="AR48" s="61">
        <f t="shared" si="32"/>
        <v>5.1886128224999828</v>
      </c>
      <c r="AS48" s="61" t="str">
        <f t="shared" si="32"/>
        <v/>
      </c>
      <c r="AT48" s="61">
        <f t="shared" si="32"/>
        <v>4.3921975624999998</v>
      </c>
      <c r="AU48" s="61">
        <f t="shared" si="32"/>
        <v>4.3921975624999998</v>
      </c>
      <c r="AV48" s="61">
        <f t="shared" si="32"/>
        <v>4.6539230024999823</v>
      </c>
      <c r="AW48" s="61">
        <f t="shared" si="32"/>
        <v>5.4503072100000161</v>
      </c>
      <c r="AX48" s="61">
        <f t="shared" si="32"/>
        <v>4.0532604225000046</v>
      </c>
      <c r="AY48" s="61">
        <f t="shared" si="32"/>
        <v>4.9805160000000015</v>
      </c>
      <c r="AZ48" s="61" t="str">
        <f t="shared" si="32"/>
        <v/>
      </c>
      <c r="BA48" s="61">
        <f t="shared" si="32"/>
        <v>4.0838646225000108</v>
      </c>
      <c r="BB48" s="61">
        <f t="shared" si="32"/>
        <v>4.3870890000000218</v>
      </c>
      <c r="BC48" s="61">
        <f t="shared" si="32"/>
        <v>5.1855360000000239</v>
      </c>
      <c r="BD48" s="61">
        <f t="shared" si="32"/>
        <v>5.4749540099999994</v>
      </c>
      <c r="BE48" s="61">
        <f t="shared" si="32"/>
        <v>4.5588051600000012</v>
      </c>
      <c r="BF48" s="61">
        <f t="shared" si="32"/>
        <v>5.1219584100000048</v>
      </c>
      <c r="BG48" s="61">
        <f t="shared" si="32"/>
        <v>5.5263107600000083</v>
      </c>
      <c r="BH48" s="64">
        <f t="shared" si="32"/>
        <v>5.7976816400000075</v>
      </c>
    </row>
    <row r="49" spans="1:60" x14ac:dyDescent="0.25">
      <c r="A49" s="55">
        <f t="shared" si="4"/>
        <v>41870</v>
      </c>
      <c r="B49" s="61" t="str">
        <f t="shared" si="28"/>
        <v/>
      </c>
      <c r="C49" s="64" t="str">
        <f t="shared" si="28"/>
        <v/>
      </c>
      <c r="D49" s="62">
        <f t="shared" si="28"/>
        <v>3.6395261225000031</v>
      </c>
      <c r="E49" s="64">
        <f t="shared" si="28"/>
        <v>3.8952104100000051</v>
      </c>
      <c r="F49" s="10">
        <f t="shared" si="28"/>
        <v>3.987986502499985</v>
      </c>
      <c r="G49" s="10">
        <f t="shared" si="28"/>
        <v>4.0920265024999791</v>
      </c>
      <c r="H49" s="10">
        <f t="shared" si="28"/>
        <v>4.1256976400000145</v>
      </c>
      <c r="I49" s="64">
        <f t="shared" si="28"/>
        <v>4.1991808399999941</v>
      </c>
      <c r="J49" s="62"/>
      <c r="K49" s="62"/>
      <c r="L49" s="63">
        <f t="shared" si="6"/>
        <v>41870</v>
      </c>
      <c r="M49" s="61">
        <f t="shared" ref="M49:AI49" si="33">IF(M21&gt;0,((1+M21/200)^2-1)*100,"")</f>
        <v>4.3850456099999935</v>
      </c>
      <c r="N49" s="61">
        <f t="shared" si="33"/>
        <v>4.5772116899999826</v>
      </c>
      <c r="O49" s="61">
        <f t="shared" si="33"/>
        <v>4.5945971225000104</v>
      </c>
      <c r="P49" s="61">
        <f t="shared" si="33"/>
        <v>4.7920742399999883</v>
      </c>
      <c r="Q49" s="61">
        <f t="shared" si="33"/>
        <v>5.21322902250001</v>
      </c>
      <c r="R49" s="61">
        <f t="shared" si="33"/>
        <v>5.3425113224999876</v>
      </c>
      <c r="S49" s="61">
        <f t="shared" si="33"/>
        <v>4.8975398024999839</v>
      </c>
      <c r="T49" s="61">
        <f t="shared" si="33"/>
        <v>5.062499999999992</v>
      </c>
      <c r="U49" s="61">
        <f t="shared" si="33"/>
        <v>5.7966530625000123</v>
      </c>
      <c r="V49" s="61">
        <f t="shared" si="33"/>
        <v>5.8439728024999971</v>
      </c>
      <c r="W49" s="61">
        <f t="shared" si="33"/>
        <v>6.2115748099999868</v>
      </c>
      <c r="X49" s="61" t="str">
        <f t="shared" si="33"/>
        <v/>
      </c>
      <c r="Y49" s="61">
        <f t="shared" si="33"/>
        <v>5.0789006400000059</v>
      </c>
      <c r="Z49" s="61">
        <f t="shared" si="33"/>
        <v>5.6372840000000091</v>
      </c>
      <c r="AA49" s="61">
        <f t="shared" si="33"/>
        <v>5.8203116100000285</v>
      </c>
      <c r="AB49" s="61">
        <f t="shared" si="33"/>
        <v>6.3414688399999974</v>
      </c>
      <c r="AC49" s="61">
        <f t="shared" si="33"/>
        <v>4.3911758399999945</v>
      </c>
      <c r="AD49" s="61" t="str">
        <f t="shared" si="33"/>
        <v/>
      </c>
      <c r="AE49" s="61">
        <f t="shared" si="33"/>
        <v>5.8511745599999943</v>
      </c>
      <c r="AF49" s="61">
        <f t="shared" si="33"/>
        <v>5.7925388025000135</v>
      </c>
      <c r="AG49" s="61" t="str">
        <f t="shared" si="33"/>
        <v/>
      </c>
      <c r="AH49" s="61">
        <f t="shared" si="33"/>
        <v>5.3876762225000263</v>
      </c>
      <c r="AI49" s="61">
        <f t="shared" si="33"/>
        <v>5.6660643600000116</v>
      </c>
      <c r="AJ49" s="61">
        <f t="shared" si="8"/>
        <v>5.6353188555393618</v>
      </c>
      <c r="AK49" s="61">
        <f t="shared" ref="AK49:BH49" si="34">IF(AK21&gt;0,((1+AK21/200)^2-1)*100,"")</f>
        <v>5.7873960899999854</v>
      </c>
      <c r="AL49" s="61" t="str">
        <f t="shared" si="34"/>
        <v/>
      </c>
      <c r="AM49" s="61">
        <f t="shared" si="34"/>
        <v>4.733732602500007</v>
      </c>
      <c r="AN49" s="61">
        <f t="shared" si="34"/>
        <v>5.4266900625000059</v>
      </c>
      <c r="AO49" s="61">
        <f t="shared" si="34"/>
        <v>5.7606559999999973</v>
      </c>
      <c r="AP49" s="61">
        <f t="shared" si="34"/>
        <v>4.6355097224999975</v>
      </c>
      <c r="AQ49" s="61">
        <f t="shared" si="34"/>
        <v>5.1352876024999938</v>
      </c>
      <c r="AR49" s="61">
        <f t="shared" si="34"/>
        <v>5.21322902250001</v>
      </c>
      <c r="AS49" s="61" t="str">
        <f t="shared" si="34"/>
        <v/>
      </c>
      <c r="AT49" s="61">
        <f t="shared" si="34"/>
        <v>4.4136548900000072</v>
      </c>
      <c r="AU49" s="61">
        <f t="shared" si="34"/>
        <v>4.4136548900000072</v>
      </c>
      <c r="AV49" s="61">
        <f t="shared" si="34"/>
        <v>4.6692686399999905</v>
      </c>
      <c r="AW49" s="61">
        <f t="shared" si="34"/>
        <v>5.4749540099999994</v>
      </c>
      <c r="AX49" s="61">
        <f t="shared" si="34"/>
        <v>4.0910062500000288</v>
      </c>
      <c r="AY49" s="61">
        <f t="shared" si="34"/>
        <v>5.0112562500000069</v>
      </c>
      <c r="AZ49" s="61" t="str">
        <f t="shared" si="34"/>
        <v/>
      </c>
      <c r="BA49" s="61">
        <f t="shared" si="34"/>
        <v>4.1154936899999939</v>
      </c>
      <c r="BB49" s="61">
        <f t="shared" si="34"/>
        <v>4.4065022025000067</v>
      </c>
      <c r="BC49" s="61">
        <f t="shared" si="34"/>
        <v>5.1978435599999928</v>
      </c>
      <c r="BD49" s="61">
        <f t="shared" si="34"/>
        <v>5.5088480624999825</v>
      </c>
      <c r="BE49" s="61">
        <f t="shared" si="34"/>
        <v>4.5496025024999831</v>
      </c>
      <c r="BF49" s="61">
        <f t="shared" si="34"/>
        <v>5.1465668099999862</v>
      </c>
      <c r="BG49" s="61">
        <f t="shared" si="34"/>
        <v>5.5499390624999867</v>
      </c>
      <c r="BH49" s="64">
        <f t="shared" si="34"/>
        <v>5.8203116100000285</v>
      </c>
    </row>
    <row r="50" spans="1:60" x14ac:dyDescent="0.25">
      <c r="A50" s="55">
        <f t="shared" si="4"/>
        <v>41871</v>
      </c>
      <c r="B50" s="61" t="str">
        <f t="shared" si="28"/>
        <v/>
      </c>
      <c r="C50" s="64" t="str">
        <f t="shared" si="28"/>
        <v/>
      </c>
      <c r="D50" s="62">
        <f t="shared" si="28"/>
        <v>3.6354540224999843</v>
      </c>
      <c r="E50" s="64">
        <f t="shared" si="28"/>
        <v>3.9563768100000063</v>
      </c>
      <c r="F50" s="10">
        <f t="shared" si="28"/>
        <v>4.0471401225000037</v>
      </c>
      <c r="G50" s="10">
        <f t="shared" si="28"/>
        <v>4.149168622499988</v>
      </c>
      <c r="H50" s="10">
        <f t="shared" si="28"/>
        <v>4.1838697024999982</v>
      </c>
      <c r="I50" s="64">
        <f t="shared" si="28"/>
        <v>4.2686054400000062</v>
      </c>
      <c r="J50" s="62"/>
      <c r="K50" s="62"/>
      <c r="L50" s="63">
        <f t="shared" si="6"/>
        <v>41871</v>
      </c>
      <c r="M50" s="61">
        <f t="shared" ref="M50:AI50" si="35">IF(M22&gt;0,((1+M22/200)^2-1)*100,"")</f>
        <v>4.4167204024999851</v>
      </c>
      <c r="N50" s="61">
        <f t="shared" si="35"/>
        <v>4.5956198400000092</v>
      </c>
      <c r="O50" s="61">
        <f t="shared" si="35"/>
        <v>4.6191437224999854</v>
      </c>
      <c r="P50" s="61">
        <f t="shared" si="35"/>
        <v>4.8156202024999928</v>
      </c>
      <c r="Q50" s="61">
        <f t="shared" si="35"/>
        <v>5.2440033224999905</v>
      </c>
      <c r="R50" s="61">
        <f t="shared" si="35"/>
        <v>5.3804902500000251</v>
      </c>
      <c r="S50" s="61">
        <f t="shared" si="35"/>
        <v>4.9313409599999858</v>
      </c>
      <c r="T50" s="61">
        <f t="shared" si="35"/>
        <v>5.0850512100000023</v>
      </c>
      <c r="U50" s="61">
        <f t="shared" si="35"/>
        <v>5.8295700224999969</v>
      </c>
      <c r="V50" s="61">
        <f t="shared" si="35"/>
        <v>5.8758681600000306</v>
      </c>
      <c r="W50" s="61">
        <f t="shared" si="35"/>
        <v>6.2332183024999877</v>
      </c>
      <c r="X50" s="61" t="str">
        <f t="shared" si="35"/>
        <v/>
      </c>
      <c r="Y50" s="61">
        <f t="shared" si="35"/>
        <v>5.1260596099999889</v>
      </c>
      <c r="Z50" s="61">
        <f t="shared" si="35"/>
        <v>5.6670923025000208</v>
      </c>
      <c r="AA50" s="61">
        <f t="shared" si="35"/>
        <v>5.8511745599999943</v>
      </c>
      <c r="AB50" s="61">
        <f t="shared" si="35"/>
        <v>6.3796274024999766</v>
      </c>
      <c r="AC50" s="61">
        <f t="shared" si="35"/>
        <v>4.3196676900000286</v>
      </c>
      <c r="AD50" s="61" t="str">
        <f t="shared" si="35"/>
        <v/>
      </c>
      <c r="AE50" s="61">
        <f t="shared" si="35"/>
        <v>5.890274090000025</v>
      </c>
      <c r="AF50" s="61">
        <f t="shared" si="35"/>
        <v>5.8305987600000053</v>
      </c>
      <c r="AG50" s="61" t="str">
        <f t="shared" si="35"/>
        <v/>
      </c>
      <c r="AH50" s="61">
        <f t="shared" si="35"/>
        <v>5.4153958400000146</v>
      </c>
      <c r="AI50" s="61">
        <f t="shared" si="35"/>
        <v>5.6979329025000025</v>
      </c>
      <c r="AJ50" s="61">
        <f t="shared" si="8"/>
        <v>5.6603284504080253</v>
      </c>
      <c r="AK50" s="61">
        <f t="shared" ref="AK50:BH50" si="36">IF(AK22&gt;0,((1+AK22/200)^2-1)*100,"")</f>
        <v>5.8161968899999916</v>
      </c>
      <c r="AL50" s="61" t="str">
        <f t="shared" si="36"/>
        <v/>
      </c>
      <c r="AM50" s="61">
        <f t="shared" si="36"/>
        <v>4.7562485025000267</v>
      </c>
      <c r="AN50" s="61">
        <f t="shared" si="36"/>
        <v>5.4513341024999828</v>
      </c>
      <c r="AO50" s="61">
        <f t="shared" si="36"/>
        <v>5.7884246224999991</v>
      </c>
      <c r="AP50" s="61">
        <f t="shared" si="36"/>
        <v>4.6621072024999988</v>
      </c>
      <c r="AQ50" s="61">
        <f t="shared" si="36"/>
        <v>5.1629740100000099</v>
      </c>
      <c r="AR50" s="61">
        <f t="shared" si="36"/>
        <v>5.240925690000009</v>
      </c>
      <c r="AS50" s="61" t="str">
        <f t="shared" si="36"/>
        <v/>
      </c>
      <c r="AT50" s="61">
        <f t="shared" si="36"/>
        <v>4.4259172099999855</v>
      </c>
      <c r="AU50" s="61">
        <f t="shared" si="36"/>
        <v>4.4259172099999855</v>
      </c>
      <c r="AV50" s="61">
        <f t="shared" si="36"/>
        <v>4.7009865224999725</v>
      </c>
      <c r="AW50" s="61">
        <f t="shared" si="36"/>
        <v>5.5057665600000139</v>
      </c>
      <c r="AX50" s="61">
        <f t="shared" si="36"/>
        <v>4.1012089999999946</v>
      </c>
      <c r="AY50" s="61">
        <f t="shared" si="36"/>
        <v>5.0297025599999934</v>
      </c>
      <c r="AZ50" s="61" t="str">
        <f t="shared" si="36"/>
        <v/>
      </c>
      <c r="BA50" s="61">
        <f t="shared" si="36"/>
        <v>4.1828489999999885</v>
      </c>
      <c r="BB50" s="61">
        <f t="shared" si="36"/>
        <v>4.438180249999979</v>
      </c>
      <c r="BC50" s="61">
        <f t="shared" si="36"/>
        <v>5.2337447225</v>
      </c>
      <c r="BD50" s="61">
        <f t="shared" si="36"/>
        <v>5.5427475599999942</v>
      </c>
      <c r="BE50" s="61">
        <f t="shared" si="36"/>
        <v>4.6007335025000096</v>
      </c>
      <c r="BF50" s="61">
        <f t="shared" si="36"/>
        <v>5.1711780900000059</v>
      </c>
      <c r="BG50" s="61">
        <f t="shared" si="36"/>
        <v>5.5807625624999968</v>
      </c>
      <c r="BH50" s="64">
        <f t="shared" si="36"/>
        <v>5.8542611025000246</v>
      </c>
    </row>
    <row r="51" spans="1:60" x14ac:dyDescent="0.25">
      <c r="A51" s="55">
        <f t="shared" si="4"/>
        <v>41872</v>
      </c>
      <c r="B51" s="61" t="str">
        <f t="shared" si="28"/>
        <v/>
      </c>
      <c r="C51" s="64" t="str">
        <f t="shared" si="28"/>
        <v/>
      </c>
      <c r="D51" s="62">
        <f t="shared" si="28"/>
        <v>3.6425802499999715</v>
      </c>
      <c r="E51" s="64">
        <f t="shared" si="28"/>
        <v>3.9981842024999992</v>
      </c>
      <c r="F51" s="10">
        <f t="shared" si="28"/>
        <v>4.0899860025000123</v>
      </c>
      <c r="G51" s="10">
        <f t="shared" si="28"/>
        <v>4.1930562500000157</v>
      </c>
      <c r="H51" s="10">
        <f t="shared" si="28"/>
        <v>4.2318483599999901</v>
      </c>
      <c r="I51" s="64">
        <f t="shared" si="28"/>
        <v>4.3206890624999827</v>
      </c>
      <c r="J51" s="62"/>
      <c r="K51" s="62"/>
      <c r="L51" s="63">
        <f t="shared" si="6"/>
        <v>41872</v>
      </c>
      <c r="M51" s="61">
        <f t="shared" ref="M51:AI51" si="37">IF(M23&gt;0,((1+M23/200)^2-1)*100,"")</f>
        <v>4.4177422499999786</v>
      </c>
      <c r="N51" s="61">
        <f t="shared" si="37"/>
        <v>4.609938410000014</v>
      </c>
      <c r="O51" s="61">
        <f t="shared" si="37"/>
        <v>4.6365326400000129</v>
      </c>
      <c r="P51" s="61">
        <f t="shared" si="37"/>
        <v>4.8524800625000086</v>
      </c>
      <c r="Q51" s="61">
        <f t="shared" si="37"/>
        <v>5.2891471025000136</v>
      </c>
      <c r="R51" s="61">
        <f t="shared" si="37"/>
        <v>5.4277168400000075</v>
      </c>
      <c r="S51" s="61">
        <f t="shared" si="37"/>
        <v>4.93748720999998</v>
      </c>
      <c r="T51" s="61">
        <f t="shared" si="37"/>
        <v>5.1055544100000017</v>
      </c>
      <c r="U51" s="61">
        <f t="shared" si="37"/>
        <v>5.874839202500004</v>
      </c>
      <c r="V51" s="61">
        <f t="shared" si="37"/>
        <v>5.922176422500014</v>
      </c>
      <c r="W51" s="61">
        <f t="shared" si="37"/>
        <v>6.2785737225000027</v>
      </c>
      <c r="X51" s="61" t="str">
        <f t="shared" si="37"/>
        <v/>
      </c>
      <c r="Y51" s="61">
        <f t="shared" si="37"/>
        <v>5.1455414024999868</v>
      </c>
      <c r="Z51" s="61">
        <f t="shared" si="37"/>
        <v>5.710270402499984</v>
      </c>
      <c r="AA51" s="61">
        <f t="shared" si="37"/>
        <v>5.890274090000025</v>
      </c>
      <c r="AB51" s="61">
        <f t="shared" si="37"/>
        <v>6.4198560000000127</v>
      </c>
      <c r="AC51" s="61">
        <f t="shared" si="37"/>
        <v>4.3962845024999808</v>
      </c>
      <c r="AD51" s="61" t="str">
        <f t="shared" si="37"/>
        <v/>
      </c>
      <c r="AE51" s="61">
        <f t="shared" si="37"/>
        <v>5.8974774224999749</v>
      </c>
      <c r="AF51" s="61">
        <f t="shared" si="37"/>
        <v>5.8367712899999979</v>
      </c>
      <c r="AG51" s="61" t="str">
        <f t="shared" si="37"/>
        <v/>
      </c>
      <c r="AH51" s="61">
        <f t="shared" si="37"/>
        <v>5.4461996899999976</v>
      </c>
      <c r="AI51" s="61">
        <f t="shared" si="37"/>
        <v>5.7339192900000002</v>
      </c>
      <c r="AJ51" s="61">
        <f t="shared" si="8"/>
        <v>5.7041059268906569</v>
      </c>
      <c r="AK51" s="61">
        <f t="shared" ref="AK51:BH51" si="38">IF(AK23&gt;0,((1+AK23/200)^2-1)*100,"")</f>
        <v>5.8624921024999832</v>
      </c>
      <c r="AL51" s="61" t="str">
        <f t="shared" si="38"/>
        <v/>
      </c>
      <c r="AM51" s="61">
        <f t="shared" si="38"/>
        <v>4.7511310399999784</v>
      </c>
      <c r="AN51" s="61">
        <f t="shared" si="38"/>
        <v>5.4821432025000005</v>
      </c>
      <c r="AO51" s="61">
        <f t="shared" si="38"/>
        <v>5.8295700224999969</v>
      </c>
      <c r="AP51" s="61">
        <f t="shared" si="38"/>
        <v>4.6866617225000295</v>
      </c>
      <c r="AQ51" s="61">
        <f t="shared" si="38"/>
        <v>5.2070747025000141</v>
      </c>
      <c r="AR51" s="61">
        <f t="shared" si="38"/>
        <v>5.2860688099999997</v>
      </c>
      <c r="AS51" s="61" t="str">
        <f t="shared" si="38"/>
        <v/>
      </c>
      <c r="AT51" s="61">
        <f t="shared" si="38"/>
        <v>4.4412461225000088</v>
      </c>
      <c r="AU51" s="61">
        <f t="shared" si="38"/>
        <v>4.4412461225000088</v>
      </c>
      <c r="AV51" s="61">
        <f t="shared" si="38"/>
        <v>4.7091725624999858</v>
      </c>
      <c r="AW51" s="61">
        <f t="shared" si="38"/>
        <v>5.551993822500001</v>
      </c>
      <c r="AX51" s="61">
        <f t="shared" si="38"/>
        <v>4.0859050624999949</v>
      </c>
      <c r="AY51" s="61">
        <f t="shared" si="38"/>
        <v>5.0666000400000133</v>
      </c>
      <c r="AZ51" s="61" t="str">
        <f t="shared" si="38"/>
        <v/>
      </c>
      <c r="BA51" s="61">
        <f t="shared" si="38"/>
        <v>4.1032496100000149</v>
      </c>
      <c r="BB51" s="61">
        <f t="shared" si="38"/>
        <v>4.4463560099999855</v>
      </c>
      <c r="BC51" s="61">
        <f t="shared" si="38"/>
        <v>5.2747821225000102</v>
      </c>
      <c r="BD51" s="61">
        <f t="shared" si="38"/>
        <v>5.5930932224999896</v>
      </c>
      <c r="BE51" s="61">
        <f t="shared" si="38"/>
        <v>4.5506249999999859</v>
      </c>
      <c r="BF51" s="61">
        <f t="shared" si="38"/>
        <v>5.1978435599999928</v>
      </c>
      <c r="BG51" s="61">
        <f t="shared" si="38"/>
        <v>5.6249507600000248</v>
      </c>
      <c r="BH51" s="64">
        <f t="shared" si="38"/>
        <v>5.8995355625000023</v>
      </c>
    </row>
    <row r="52" spans="1:60" x14ac:dyDescent="0.25">
      <c r="A52" s="55">
        <f t="shared" si="4"/>
        <v>41873</v>
      </c>
      <c r="B52" s="61" t="str">
        <f t="shared" si="28"/>
        <v/>
      </c>
      <c r="C52" s="64" t="str">
        <f t="shared" si="28"/>
        <v/>
      </c>
      <c r="D52" s="62">
        <f t="shared" si="28"/>
        <v>3.6344360100000195</v>
      </c>
      <c r="E52" s="64">
        <f t="shared" si="28"/>
        <v>3.9900260025000023</v>
      </c>
      <c r="F52" s="10">
        <f t="shared" si="28"/>
        <v>4.0818242025000062</v>
      </c>
      <c r="G52" s="10">
        <f t="shared" si="28"/>
        <v>4.1787662399999981</v>
      </c>
      <c r="H52" s="10">
        <f t="shared" si="28"/>
        <v>4.2216392100000055</v>
      </c>
      <c r="I52" s="64">
        <f t="shared" si="28"/>
        <v>4.3104755625000157</v>
      </c>
      <c r="J52" s="62"/>
      <c r="K52" s="62"/>
      <c r="L52" s="63">
        <f t="shared" si="6"/>
        <v>41873</v>
      </c>
      <c r="M52" s="61">
        <f t="shared" ref="M52:AI52" si="39">IF(M24&gt;0,((1+M24/200)^2-1)*100,"")</f>
        <v>4.4105894224999886</v>
      </c>
      <c r="N52" s="61">
        <f t="shared" si="39"/>
        <v>4.6068700625000014</v>
      </c>
      <c r="O52" s="61">
        <f t="shared" si="39"/>
        <v>4.6375555625000064</v>
      </c>
      <c r="P52" s="61">
        <f t="shared" si="39"/>
        <v>4.8381449025000078</v>
      </c>
      <c r="Q52" s="61">
        <f t="shared" si="39"/>
        <v>5.2819644900000018</v>
      </c>
      <c r="R52" s="61">
        <f t="shared" si="39"/>
        <v>5.4174492899999871</v>
      </c>
      <c r="S52" s="61">
        <f t="shared" si="39"/>
        <v>4.9323653224999875</v>
      </c>
      <c r="T52" s="61">
        <f t="shared" si="39"/>
        <v>5.1076048400000129</v>
      </c>
      <c r="U52" s="61">
        <f t="shared" si="39"/>
        <v>5.8696944899999881</v>
      </c>
      <c r="V52" s="61">
        <f t="shared" si="39"/>
        <v>5.9139431024999967</v>
      </c>
      <c r="W52" s="61">
        <f t="shared" si="39"/>
        <v>6.2682648224999804</v>
      </c>
      <c r="X52" s="61" t="str">
        <f t="shared" si="39"/>
        <v/>
      </c>
      <c r="Y52" s="61">
        <f t="shared" si="39"/>
        <v>5.1465668099999862</v>
      </c>
      <c r="Z52" s="61">
        <f t="shared" si="39"/>
        <v>5.7030734399999838</v>
      </c>
      <c r="AA52" s="61">
        <f t="shared" si="39"/>
        <v>5.8840999999999921</v>
      </c>
      <c r="AB52" s="61">
        <f t="shared" si="39"/>
        <v>6.4054140900000167</v>
      </c>
      <c r="AC52" s="61">
        <f t="shared" si="39"/>
        <v>4.3155822499999941</v>
      </c>
      <c r="AD52" s="61" t="str">
        <f t="shared" si="39"/>
        <v/>
      </c>
      <c r="AE52" s="61">
        <f t="shared" si="39"/>
        <v>5.8892450625000148</v>
      </c>
      <c r="AF52" s="61">
        <f t="shared" si="39"/>
        <v>5.8264838400000185</v>
      </c>
      <c r="AG52" s="61" t="str">
        <f t="shared" si="39"/>
        <v/>
      </c>
      <c r="AH52" s="61">
        <f t="shared" si="39"/>
        <v>5.4410654025000005</v>
      </c>
      <c r="AI52" s="61">
        <f t="shared" si="39"/>
        <v>5.7277497600000116</v>
      </c>
      <c r="AJ52" s="61">
        <f t="shared" si="8"/>
        <v>5.6947238940947109</v>
      </c>
      <c r="AK52" s="61">
        <f t="shared" ref="AK52:BH52" si="40">IF(AK24&gt;0,((1+AK24/200)^2-1)*100,"")</f>
        <v>5.8552899600000208</v>
      </c>
      <c r="AL52" s="61" t="str">
        <f t="shared" si="40"/>
        <v/>
      </c>
      <c r="AM52" s="61">
        <f t="shared" si="40"/>
        <v>4.7378262224999856</v>
      </c>
      <c r="AN52" s="61">
        <f t="shared" si="40"/>
        <v>5.4790620899999753</v>
      </c>
      <c r="AO52" s="61">
        <f t="shared" si="40"/>
        <v>5.8213403024999888</v>
      </c>
      <c r="AP52" s="61">
        <f t="shared" si="40"/>
        <v>4.6835922499999905</v>
      </c>
      <c r="AQ52" s="61">
        <f t="shared" si="40"/>
        <v>5.1998948900000119</v>
      </c>
      <c r="AR52" s="61">
        <f t="shared" si="40"/>
        <v>5.2758081600000173</v>
      </c>
      <c r="AS52" s="61" t="str">
        <f t="shared" si="40"/>
        <v/>
      </c>
      <c r="AT52" s="61">
        <f t="shared" si="40"/>
        <v>4.4340924899999967</v>
      </c>
      <c r="AU52" s="61">
        <f t="shared" si="40"/>
        <v>4.4340924899999967</v>
      </c>
      <c r="AV52" s="61">
        <f t="shared" si="40"/>
        <v>4.7050795025000092</v>
      </c>
      <c r="AW52" s="61">
        <f t="shared" si="40"/>
        <v>5.5437749024999983</v>
      </c>
      <c r="AX52" s="61">
        <f t="shared" si="40"/>
        <v>4.0685619600000056</v>
      </c>
      <c r="AY52" s="61">
        <f t="shared" si="40"/>
        <v>5.0594250225000081</v>
      </c>
      <c r="AZ52" s="61" t="str">
        <f t="shared" si="40"/>
        <v/>
      </c>
      <c r="BA52" s="61">
        <f t="shared" si="40"/>
        <v>4.0848848399999804</v>
      </c>
      <c r="BB52" s="61">
        <f t="shared" si="40"/>
        <v>4.4412461225000088</v>
      </c>
      <c r="BC52" s="61">
        <f t="shared" si="40"/>
        <v>5.2686260025000209</v>
      </c>
      <c r="BD52" s="61">
        <f t="shared" si="40"/>
        <v>5.5838451599999894</v>
      </c>
      <c r="BE52" s="61">
        <f t="shared" si="40"/>
        <v>4.5342656400000125</v>
      </c>
      <c r="BF52" s="61">
        <f t="shared" si="40"/>
        <v>5.1957922499999976</v>
      </c>
      <c r="BG52" s="61">
        <f t="shared" si="40"/>
        <v>5.6177567025000208</v>
      </c>
      <c r="BH52" s="64">
        <f t="shared" si="40"/>
        <v>5.8954193025000157</v>
      </c>
    </row>
    <row r="53" spans="1:60" x14ac:dyDescent="0.25">
      <c r="A53" s="55">
        <f t="shared" si="4"/>
        <v>41876</v>
      </c>
      <c r="B53" s="61" t="str">
        <f t="shared" si="28"/>
        <v/>
      </c>
      <c r="C53" s="64" t="str">
        <f t="shared" si="28"/>
        <v/>
      </c>
      <c r="D53" s="62">
        <f t="shared" si="28"/>
        <v>3.6385080899999922</v>
      </c>
      <c r="E53" s="64">
        <f t="shared" si="28"/>
        <v>3.9941050625000196</v>
      </c>
      <c r="F53" s="10">
        <f t="shared" si="28"/>
        <v>4.0808039999999934</v>
      </c>
      <c r="G53" s="10">
        <f t="shared" si="28"/>
        <v>4.1726422500000027</v>
      </c>
      <c r="H53" s="10">
        <f t="shared" si="28"/>
        <v>4.2155139600000169</v>
      </c>
      <c r="I53" s="64">
        <f t="shared" si="28"/>
        <v>4.3002625624999791</v>
      </c>
      <c r="J53" s="62"/>
      <c r="K53" s="62"/>
      <c r="L53" s="63">
        <f t="shared" si="6"/>
        <v>41876</v>
      </c>
      <c r="M53" s="61">
        <f t="shared" ref="M53:AI53" si="41">IF(M25&gt;0,((1+M25/200)^2-1)*100,"")</f>
        <v>4.3973062499999882</v>
      </c>
      <c r="N53" s="61">
        <f t="shared" si="41"/>
        <v>4.609938410000014</v>
      </c>
      <c r="O53" s="61">
        <f t="shared" si="41"/>
        <v>4.7214522225000222</v>
      </c>
      <c r="P53" s="61">
        <f t="shared" si="41"/>
        <v>4.8238107224999993</v>
      </c>
      <c r="Q53" s="61">
        <f t="shared" si="41"/>
        <v>5.2593921599999982</v>
      </c>
      <c r="R53" s="61">
        <f t="shared" si="41"/>
        <v>5.4133424099999994</v>
      </c>
      <c r="S53" s="61">
        <f t="shared" si="41"/>
        <v>4.9026608399999727</v>
      </c>
      <c r="T53" s="61">
        <f t="shared" si="41"/>
        <v>5.0850512100000023</v>
      </c>
      <c r="U53" s="61">
        <f t="shared" si="41"/>
        <v>5.8491168899999835</v>
      </c>
      <c r="V53" s="61">
        <f t="shared" si="41"/>
        <v>5.8913031224999912</v>
      </c>
      <c r="W53" s="61">
        <f t="shared" si="41"/>
        <v>6.2445562500000218</v>
      </c>
      <c r="X53" s="61" t="str">
        <f t="shared" si="41"/>
        <v/>
      </c>
      <c r="Y53" s="61">
        <f t="shared" si="41"/>
        <v>5.1229837025000169</v>
      </c>
      <c r="Z53" s="61">
        <f t="shared" si="41"/>
        <v>5.6794280025000088</v>
      </c>
      <c r="AA53" s="61">
        <f t="shared" si="41"/>
        <v>5.8624921024999832</v>
      </c>
      <c r="AB53" s="61">
        <f t="shared" si="41"/>
        <v>6.3796274024999766</v>
      </c>
      <c r="AC53" s="61">
        <f t="shared" si="41"/>
        <v>4.4075240000000182</v>
      </c>
      <c r="AD53" s="61" t="str">
        <f t="shared" si="41"/>
        <v/>
      </c>
      <c r="AE53" s="61">
        <f t="shared" si="41"/>
        <v>5.8666077225000057</v>
      </c>
      <c r="AF53" s="61">
        <f t="shared" si="41"/>
        <v>5.8028246024999897</v>
      </c>
      <c r="AG53" s="61" t="str">
        <f t="shared" si="41"/>
        <v/>
      </c>
      <c r="AH53" s="61">
        <f t="shared" si="41"/>
        <v>5.4215562500000036</v>
      </c>
      <c r="AI53" s="61">
        <f t="shared" si="41"/>
        <v>5.7071859600000163</v>
      </c>
      <c r="AJ53" s="61">
        <f t="shared" si="8"/>
        <v>5.6686659688005347</v>
      </c>
      <c r="AK53" s="61">
        <f t="shared" ref="AK53:BH53" si="42">IF(AK25&gt;0,((1+AK25/200)^2-1)*100,"")</f>
        <v>5.8305987600000053</v>
      </c>
      <c r="AL53" s="61" t="str">
        <f t="shared" si="42"/>
        <v/>
      </c>
      <c r="AM53" s="61">
        <f t="shared" si="42"/>
        <v>4.7327092099999968</v>
      </c>
      <c r="AN53" s="61">
        <f t="shared" si="42"/>
        <v>5.4574955625000143</v>
      </c>
      <c r="AO53" s="61">
        <f t="shared" si="42"/>
        <v>5.7997388099999769</v>
      </c>
      <c r="AP53" s="61">
        <f t="shared" si="42"/>
        <v>4.6621072024999988</v>
      </c>
      <c r="AQ53" s="61">
        <f t="shared" si="42"/>
        <v>5.1783569225000159</v>
      </c>
      <c r="AR53" s="61">
        <f t="shared" si="42"/>
        <v>5.2563143025000203</v>
      </c>
      <c r="AS53" s="61" t="str">
        <f t="shared" si="42"/>
        <v/>
      </c>
      <c r="AT53" s="61">
        <f t="shared" si="42"/>
        <v>4.4136548900000072</v>
      </c>
      <c r="AU53" s="61">
        <f t="shared" si="42"/>
        <v>4.4095676100000203</v>
      </c>
      <c r="AV53" s="61">
        <f t="shared" si="42"/>
        <v>4.6661994224999725</v>
      </c>
      <c r="AW53" s="61">
        <f t="shared" si="42"/>
        <v>5.5211745224999831</v>
      </c>
      <c r="AX53" s="61">
        <f t="shared" si="42"/>
        <v>4.0767232400000131</v>
      </c>
      <c r="AY53" s="61">
        <f t="shared" si="42"/>
        <v>5.0348268224999826</v>
      </c>
      <c r="AZ53" s="61" t="str">
        <f t="shared" si="42"/>
        <v/>
      </c>
      <c r="BA53" s="61">
        <f t="shared" si="42"/>
        <v>4.0889657599999962</v>
      </c>
      <c r="BB53" s="61">
        <f t="shared" si="42"/>
        <v>4.4248953224999887</v>
      </c>
      <c r="BC53" s="61">
        <f t="shared" si="42"/>
        <v>5.248106902500016</v>
      </c>
      <c r="BD53" s="61">
        <f t="shared" si="42"/>
        <v>5.5653502500000007</v>
      </c>
      <c r="BE53" s="61">
        <f t="shared" si="42"/>
        <v>4.5311984025000029</v>
      </c>
      <c r="BF53" s="61">
        <f t="shared" si="42"/>
        <v>5.1742547024999919</v>
      </c>
      <c r="BG53" s="61">
        <f t="shared" si="42"/>
        <v>5.592065639999988</v>
      </c>
      <c r="BH53" s="64">
        <f t="shared" si="42"/>
        <v>5.8717523599999932</v>
      </c>
    </row>
    <row r="54" spans="1:60" x14ac:dyDescent="0.25">
      <c r="A54" s="55">
        <f t="shared" si="4"/>
        <v>41877</v>
      </c>
      <c r="B54" s="61" t="str">
        <f t="shared" si="28"/>
        <v/>
      </c>
      <c r="C54" s="64" t="str">
        <f t="shared" si="28"/>
        <v/>
      </c>
      <c r="D54" s="62">
        <f t="shared" si="28"/>
        <v>3.6171305624999928</v>
      </c>
      <c r="E54" s="64">
        <f t="shared" si="28"/>
        <v>3.9400640099999773</v>
      </c>
      <c r="F54" s="10">
        <f t="shared" si="28"/>
        <v>4.0206209025000161</v>
      </c>
      <c r="G54" s="10">
        <f t="shared" si="28"/>
        <v>4.1114122500000239</v>
      </c>
      <c r="H54" s="10">
        <f t="shared" si="28"/>
        <v>4.1501891600000063</v>
      </c>
      <c r="I54" s="64">
        <f t="shared" si="28"/>
        <v>4.2328693024999975</v>
      </c>
      <c r="J54" s="62"/>
      <c r="K54" s="62"/>
      <c r="L54" s="63">
        <f t="shared" si="6"/>
        <v>41877</v>
      </c>
      <c r="M54" s="61">
        <f t="shared" ref="M54:AI54" si="43">IF(M26&gt;0,((1+M26/200)^2-1)*100,"")</f>
        <v>4.3717640624999943</v>
      </c>
      <c r="N54" s="61">
        <f t="shared" si="43"/>
        <v>4.5864155624999903</v>
      </c>
      <c r="O54" s="61">
        <f t="shared" si="43"/>
        <v>4.7378262224999856</v>
      </c>
      <c r="P54" s="61">
        <f t="shared" si="43"/>
        <v>4.7869559025000008</v>
      </c>
      <c r="Q54" s="61">
        <f t="shared" si="43"/>
        <v>5.2070747025000141</v>
      </c>
      <c r="R54" s="61">
        <f t="shared" si="43"/>
        <v>5.3579073600000138</v>
      </c>
      <c r="S54" s="61">
        <f t="shared" si="43"/>
        <v>4.8719364900000173</v>
      </c>
      <c r="T54" s="61">
        <f t="shared" si="43"/>
        <v>5.0532752025000072</v>
      </c>
      <c r="U54" s="61">
        <f t="shared" si="43"/>
        <v>5.76888336000001</v>
      </c>
      <c r="V54" s="61">
        <f t="shared" si="43"/>
        <v>5.8367712899999979</v>
      </c>
      <c r="W54" s="61">
        <f t="shared" si="43"/>
        <v>6.0776403600000251</v>
      </c>
      <c r="X54" s="61" t="str">
        <f t="shared" si="43"/>
        <v/>
      </c>
      <c r="Y54" s="61">
        <f t="shared" si="43"/>
        <v>5.087101439999997</v>
      </c>
      <c r="Z54" s="61">
        <f t="shared" si="43"/>
        <v>5.6311172900000095</v>
      </c>
      <c r="AA54" s="61">
        <f t="shared" si="43"/>
        <v>5.8079676899999821</v>
      </c>
      <c r="AB54" s="61">
        <f t="shared" si="43"/>
        <v>6.3167209999999807</v>
      </c>
      <c r="AC54" s="61">
        <f t="shared" si="43"/>
        <v>4.3973062499999882</v>
      </c>
      <c r="AD54" s="61" t="str">
        <f t="shared" si="43"/>
        <v/>
      </c>
      <c r="AE54" s="61">
        <f t="shared" si="43"/>
        <v>5.794595922500001</v>
      </c>
      <c r="AF54" s="61">
        <f t="shared" si="43"/>
        <v>5.7236368399999904</v>
      </c>
      <c r="AG54" s="61" t="str">
        <f t="shared" si="43"/>
        <v/>
      </c>
      <c r="AH54" s="61">
        <f t="shared" si="43"/>
        <v>5.3835699224999978</v>
      </c>
      <c r="AI54" s="61">
        <f t="shared" si="43"/>
        <v>5.6619526399999787</v>
      </c>
      <c r="AJ54" s="61">
        <f t="shared" si="8"/>
        <v>5.6165645732024538</v>
      </c>
      <c r="AK54" s="61">
        <f t="shared" ref="AK54:BH54" si="44">IF(AK26&gt;0,((1+AK26/200)^2-1)*100,"")</f>
        <v>5.7760825624999956</v>
      </c>
      <c r="AL54" s="61" t="str">
        <f t="shared" si="44"/>
        <v/>
      </c>
      <c r="AM54" s="61">
        <f t="shared" si="44"/>
        <v>4.7153123024999744</v>
      </c>
      <c r="AN54" s="61">
        <f t="shared" si="44"/>
        <v>5.4153958400000146</v>
      </c>
      <c r="AO54" s="61">
        <f t="shared" si="44"/>
        <v>5.7514006024999897</v>
      </c>
      <c r="AP54" s="61">
        <f t="shared" si="44"/>
        <v>4.6232351025000229</v>
      </c>
      <c r="AQ54" s="61">
        <f t="shared" si="44"/>
        <v>5.1260596099999889</v>
      </c>
      <c r="AR54" s="61">
        <f t="shared" si="44"/>
        <v>5.2029719224999882</v>
      </c>
      <c r="AS54" s="61" t="str">
        <f t="shared" si="44"/>
        <v/>
      </c>
      <c r="AT54" s="61">
        <f t="shared" si="44"/>
        <v>4.3891324099999851</v>
      </c>
      <c r="AU54" s="61">
        <f t="shared" si="44"/>
        <v>4.3891324099999851</v>
      </c>
      <c r="AV54" s="61">
        <f t="shared" si="44"/>
        <v>4.6355097224999975</v>
      </c>
      <c r="AW54" s="61">
        <f t="shared" si="44"/>
        <v>5.4687920399999923</v>
      </c>
      <c r="AX54" s="61">
        <f t="shared" si="44"/>
        <v>4.0818242025000062</v>
      </c>
      <c r="AY54" s="61">
        <f t="shared" si="44"/>
        <v>5.0020337024999861</v>
      </c>
      <c r="AZ54" s="61" t="str">
        <f t="shared" si="44"/>
        <v/>
      </c>
      <c r="BA54" s="61">
        <f t="shared" si="44"/>
        <v>4.0828444100000194</v>
      </c>
      <c r="BB54" s="61">
        <f t="shared" si="44"/>
        <v>4.3952627600000183</v>
      </c>
      <c r="BC54" s="61">
        <f t="shared" si="44"/>
        <v>5.1875872099999887</v>
      </c>
      <c r="BD54" s="61">
        <f t="shared" si="44"/>
        <v>5.5067937225000252</v>
      </c>
      <c r="BE54" s="61">
        <f t="shared" si="44"/>
        <v>4.5240416900000024</v>
      </c>
      <c r="BF54" s="61">
        <f t="shared" si="44"/>
        <v>5.1352876024999938</v>
      </c>
      <c r="BG54" s="61">
        <f t="shared" si="44"/>
        <v>5.5396655625000069</v>
      </c>
      <c r="BH54" s="64">
        <f t="shared" si="44"/>
        <v>5.8161968899999916</v>
      </c>
    </row>
    <row r="55" spans="1:60" x14ac:dyDescent="0.25">
      <c r="A55" s="55">
        <f t="shared" si="4"/>
        <v>41878</v>
      </c>
      <c r="B55" s="61" t="str">
        <f t="shared" si="28"/>
        <v/>
      </c>
      <c r="C55" s="64" t="str">
        <f t="shared" si="28"/>
        <v/>
      </c>
      <c r="D55" s="62">
        <f t="shared" si="28"/>
        <v>3.6201843600000227</v>
      </c>
      <c r="E55" s="64">
        <f t="shared" si="28"/>
        <v>3.9298691599999991</v>
      </c>
      <c r="F55" s="10">
        <f t="shared" si="28"/>
        <v>4.0094022499999937</v>
      </c>
      <c r="G55" s="10">
        <f t="shared" si="28"/>
        <v>4.0920265024999791</v>
      </c>
      <c r="H55" s="10">
        <f t="shared" si="28"/>
        <v>4.1226364024999906</v>
      </c>
      <c r="I55" s="64">
        <f t="shared" si="28"/>
        <v>4.1981600625000004</v>
      </c>
      <c r="J55" s="62"/>
      <c r="K55" s="62"/>
      <c r="L55" s="63">
        <f t="shared" si="6"/>
        <v>41878</v>
      </c>
      <c r="M55" s="61">
        <f t="shared" ref="M55:AI55" si="45">IF(M27&gt;0,((1+M27/200)^2-1)*100,"")</f>
        <v>4.3748289600000101</v>
      </c>
      <c r="N55" s="61">
        <f t="shared" si="45"/>
        <v>4.6017562500000109</v>
      </c>
      <c r="O55" s="61">
        <f t="shared" si="45"/>
        <v>4.7501075624999833</v>
      </c>
      <c r="P55" s="61">
        <f t="shared" si="45"/>
        <v>4.7900268900000098</v>
      </c>
      <c r="Q55" s="61">
        <f t="shared" si="45"/>
        <v>5.1947666024999783</v>
      </c>
      <c r="R55" s="61">
        <f t="shared" si="45"/>
        <v>5.3404586024999867</v>
      </c>
      <c r="S55" s="61">
        <f t="shared" si="45"/>
        <v>4.8770569024999988</v>
      </c>
      <c r="T55" s="61">
        <f t="shared" si="45"/>
        <v>5.0635250024999801</v>
      </c>
      <c r="U55" s="61">
        <f t="shared" si="45"/>
        <v>5.756542440000012</v>
      </c>
      <c r="V55" s="61">
        <f t="shared" si="45"/>
        <v>5.8264838400000185</v>
      </c>
      <c r="W55" s="61">
        <f t="shared" si="45"/>
        <v>6.0570425600000144</v>
      </c>
      <c r="X55" s="61" t="str">
        <f t="shared" si="45"/>
        <v/>
      </c>
      <c r="Y55" s="61">
        <f t="shared" si="45"/>
        <v>5.09940324</v>
      </c>
      <c r="Z55" s="61">
        <f t="shared" si="45"/>
        <v>5.6249507600000248</v>
      </c>
      <c r="AA55" s="61">
        <f t="shared" si="45"/>
        <v>5.7966530625000123</v>
      </c>
      <c r="AB55" s="61">
        <f t="shared" si="45"/>
        <v>6.2950690025000311</v>
      </c>
      <c r="AC55" s="61">
        <f t="shared" si="45"/>
        <v>4.4228515625000187</v>
      </c>
      <c r="AD55" s="61" t="str">
        <f t="shared" si="45"/>
        <v/>
      </c>
      <c r="AE55" s="61">
        <f t="shared" si="45"/>
        <v>5.7760825624999956</v>
      </c>
      <c r="AF55" s="61">
        <f t="shared" si="45"/>
        <v>5.7071859600000163</v>
      </c>
      <c r="AG55" s="61" t="str">
        <f t="shared" si="45"/>
        <v/>
      </c>
      <c r="AH55" s="61">
        <f t="shared" si="45"/>
        <v>5.4061555624999924</v>
      </c>
      <c r="AI55" s="61">
        <f t="shared" si="45"/>
        <v>5.6619526399999787</v>
      </c>
      <c r="AJ55" s="61">
        <f t="shared" si="8"/>
        <v>5.6030213668602169</v>
      </c>
      <c r="AK55" s="61">
        <f t="shared" ref="AK55:BH55" si="46">IF(AK27&gt;0,((1+AK27/200)^2-1)*100,"")</f>
        <v>5.7606559999999973</v>
      </c>
      <c r="AL55" s="61" t="str">
        <f t="shared" si="46"/>
        <v/>
      </c>
      <c r="AM55" s="61">
        <f t="shared" si="46"/>
        <v>4.7429433599999848</v>
      </c>
      <c r="AN55" s="61">
        <f t="shared" si="46"/>
        <v>5.4195027600000056</v>
      </c>
      <c r="AO55" s="61">
        <f t="shared" si="46"/>
        <v>5.74625889</v>
      </c>
      <c r="AP55" s="61">
        <f t="shared" si="46"/>
        <v>4.6344868100000047</v>
      </c>
      <c r="AQ55" s="61">
        <f t="shared" si="46"/>
        <v>5.117857289999983</v>
      </c>
      <c r="AR55" s="61">
        <f t="shared" si="46"/>
        <v>5.1927153225000078</v>
      </c>
      <c r="AS55" s="61" t="str">
        <f t="shared" si="46"/>
        <v/>
      </c>
      <c r="AT55" s="61">
        <f t="shared" si="46"/>
        <v>4.3860673024999963</v>
      </c>
      <c r="AU55" s="61">
        <f t="shared" si="46"/>
        <v>4.3860673024999963</v>
      </c>
      <c r="AV55" s="61">
        <f t="shared" si="46"/>
        <v>4.6385784899999782</v>
      </c>
      <c r="AW55" s="61">
        <f t="shared" si="46"/>
        <v>5.4595494224999763</v>
      </c>
      <c r="AX55" s="61">
        <f t="shared" si="46"/>
        <v>4.0746828900000143</v>
      </c>
      <c r="AY55" s="61">
        <f t="shared" si="46"/>
        <v>4.9989596100000311</v>
      </c>
      <c r="AZ55" s="61" t="str">
        <f t="shared" si="46"/>
        <v/>
      </c>
      <c r="BA55" s="61">
        <f t="shared" si="46"/>
        <v>4.1583536400000121</v>
      </c>
      <c r="BB55" s="61">
        <f t="shared" si="46"/>
        <v>4.4085458025000079</v>
      </c>
      <c r="BC55" s="61">
        <f t="shared" si="46"/>
        <v>5.1783569225000159</v>
      </c>
      <c r="BD55" s="61">
        <f t="shared" si="46"/>
        <v>5.4903597225000045</v>
      </c>
      <c r="BE55" s="61">
        <f t="shared" si="46"/>
        <v>4.5710759999999961</v>
      </c>
      <c r="BF55" s="61">
        <f t="shared" si="46"/>
        <v>5.1455414024999868</v>
      </c>
      <c r="BG55" s="61">
        <f t="shared" si="46"/>
        <v>5.5283652899999813</v>
      </c>
      <c r="BH55" s="64">
        <f t="shared" si="46"/>
        <v>5.7935673599999848</v>
      </c>
    </row>
    <row r="56" spans="1:60" x14ac:dyDescent="0.25">
      <c r="A56" s="55">
        <f t="shared" si="4"/>
        <v>41879</v>
      </c>
      <c r="B56" s="61" t="str">
        <f t="shared" si="28"/>
        <v/>
      </c>
      <c r="C56" s="64" t="str">
        <f t="shared" si="28"/>
        <v/>
      </c>
      <c r="D56" s="62">
        <f t="shared" si="28"/>
        <v>3.6191664224999975</v>
      </c>
      <c r="E56" s="64">
        <f t="shared" si="28"/>
        <v>3.9298691599999991</v>
      </c>
      <c r="F56" s="10">
        <f t="shared" si="28"/>
        <v>4.0073625600000273</v>
      </c>
      <c r="G56" s="10">
        <f t="shared" si="28"/>
        <v>4.0787636099999913</v>
      </c>
      <c r="H56" s="10">
        <f t="shared" si="28"/>
        <v>4.0991684099999759</v>
      </c>
      <c r="I56" s="64">
        <f t="shared" si="28"/>
        <v>4.1573330625000127</v>
      </c>
      <c r="J56" s="62"/>
      <c r="K56" s="62"/>
      <c r="L56" s="63">
        <f t="shared" si="6"/>
        <v>41879</v>
      </c>
      <c r="M56" s="61">
        <f t="shared" ref="M56:AI56" si="47">IF(M28&gt;0,((1+M28/200)^2-1)*100,"")</f>
        <v>4.3686992099999822</v>
      </c>
      <c r="N56" s="61">
        <f t="shared" si="47"/>
        <v>4.5823249025000123</v>
      </c>
      <c r="O56" s="61">
        <f t="shared" si="47"/>
        <v>4.6232351025000229</v>
      </c>
      <c r="P56" s="61">
        <f t="shared" si="47"/>
        <v>4.7900268900000098</v>
      </c>
      <c r="Q56" s="61">
        <f t="shared" si="47"/>
        <v>5.1896384399999995</v>
      </c>
      <c r="R56" s="61">
        <f t="shared" si="47"/>
        <v>5.3219850224999865</v>
      </c>
      <c r="S56" s="61">
        <f t="shared" si="47"/>
        <v>4.8832015624999947</v>
      </c>
      <c r="T56" s="61">
        <f t="shared" si="47"/>
        <v>5.0778755624999894</v>
      </c>
      <c r="U56" s="61">
        <f t="shared" si="47"/>
        <v>5.7503722500000132</v>
      </c>
      <c r="V56" s="61">
        <f t="shared" si="47"/>
        <v>5.8172255624999947</v>
      </c>
      <c r="W56" s="61">
        <f t="shared" si="47"/>
        <v>6.0426252900000144</v>
      </c>
      <c r="X56" s="61" t="str">
        <f t="shared" si="47"/>
        <v/>
      </c>
      <c r="Y56" s="61">
        <f t="shared" si="47"/>
        <v>5.111705759999996</v>
      </c>
      <c r="Z56" s="61">
        <f t="shared" si="47"/>
        <v>5.6218675625000047</v>
      </c>
      <c r="AA56" s="61">
        <f t="shared" si="47"/>
        <v>5.7904817025000055</v>
      </c>
      <c r="AB56" s="61">
        <f t="shared" si="47"/>
        <v>6.2806355625000254</v>
      </c>
      <c r="AC56" s="61">
        <f t="shared" si="47"/>
        <v>4.4085458025000079</v>
      </c>
      <c r="AD56" s="61" t="str">
        <f t="shared" si="47"/>
        <v/>
      </c>
      <c r="AE56" s="61">
        <f t="shared" si="47"/>
        <v>5.76888336000001</v>
      </c>
      <c r="AF56" s="61">
        <f t="shared" si="47"/>
        <v>5.6979329025000025</v>
      </c>
      <c r="AG56" s="61" t="str">
        <f t="shared" si="47"/>
        <v/>
      </c>
      <c r="AH56" s="61">
        <f t="shared" si="47"/>
        <v>5.4164225624999673</v>
      </c>
      <c r="AI56" s="61">
        <f t="shared" si="47"/>
        <v>5.6650364225000027</v>
      </c>
      <c r="AJ56" s="61">
        <f t="shared" si="8"/>
        <v>5.5998961965274097</v>
      </c>
      <c r="AK56" s="61">
        <f t="shared" ref="AK56:BH56" si="48">IF(AK28&gt;0,((1+AK28/200)^2-1)*100,"")</f>
        <v>5.7524289599999889</v>
      </c>
      <c r="AL56" s="61" t="str">
        <f t="shared" si="48"/>
        <v/>
      </c>
      <c r="AM56" s="61">
        <f t="shared" si="48"/>
        <v>4.7153123024999744</v>
      </c>
      <c r="AN56" s="61">
        <f t="shared" si="48"/>
        <v>5.4236097599999811</v>
      </c>
      <c r="AO56" s="61">
        <f t="shared" si="48"/>
        <v>5.7452305624999811</v>
      </c>
      <c r="AP56" s="61">
        <f t="shared" si="48"/>
        <v>4.6580150625000094</v>
      </c>
      <c r="AQ56" s="61">
        <f t="shared" si="48"/>
        <v>5.1014536100000063</v>
      </c>
      <c r="AR56" s="61">
        <f t="shared" si="48"/>
        <v>5.1578466225000064</v>
      </c>
      <c r="AS56" s="61" t="str">
        <f t="shared" si="48"/>
        <v/>
      </c>
      <c r="AT56" s="61">
        <f t="shared" si="48"/>
        <v>4.3932192900000056</v>
      </c>
      <c r="AU56" s="61">
        <f t="shared" si="48"/>
        <v>4.3942410225000117</v>
      </c>
      <c r="AV56" s="61">
        <f t="shared" si="48"/>
        <v>4.6293723225000027</v>
      </c>
      <c r="AW56" s="61">
        <f t="shared" si="48"/>
        <v>5.4287436225000096</v>
      </c>
      <c r="AX56" s="61">
        <f t="shared" si="48"/>
        <v>4.0818242025000062</v>
      </c>
      <c r="AY56" s="61">
        <f t="shared" si="48"/>
        <v>4.9999843024999713</v>
      </c>
      <c r="AZ56" s="61" t="str">
        <f t="shared" si="48"/>
        <v/>
      </c>
      <c r="BA56" s="61">
        <f t="shared" si="48"/>
        <v>4.0787636099999913</v>
      </c>
      <c r="BB56" s="61">
        <f t="shared" si="48"/>
        <v>4.4024150625000313</v>
      </c>
      <c r="BC56" s="61">
        <f t="shared" si="48"/>
        <v>5.1598975624999932</v>
      </c>
      <c r="BD56" s="61">
        <f t="shared" si="48"/>
        <v>5.4759810224999983</v>
      </c>
      <c r="BE56" s="61">
        <f t="shared" si="48"/>
        <v>4.5209746024999831</v>
      </c>
      <c r="BF56" s="61">
        <f t="shared" si="48"/>
        <v>5.1568211600000025</v>
      </c>
      <c r="BG56" s="61">
        <f t="shared" si="48"/>
        <v>5.5222017599999784</v>
      </c>
      <c r="BH56" s="64">
        <f t="shared" si="48"/>
        <v>5.7801965024999902</v>
      </c>
    </row>
    <row r="57" spans="1:60" x14ac:dyDescent="0.25">
      <c r="A57" s="55">
        <f t="shared" si="4"/>
        <v>41880</v>
      </c>
      <c r="B57" s="61" t="str">
        <f t="shared" ref="B57:I66" si="49">IF(B29&gt;0,((1+B29/200)^2-1)*100,"")</f>
        <v/>
      </c>
      <c r="C57" s="64" t="str">
        <f t="shared" si="49"/>
        <v/>
      </c>
      <c r="D57" s="62">
        <f t="shared" si="49"/>
        <v>3.6171305624999928</v>
      </c>
      <c r="E57" s="64">
        <f t="shared" si="49"/>
        <v>3.918655402499982</v>
      </c>
      <c r="F57" s="10">
        <f t="shared" si="49"/>
        <v>3.9941050625000196</v>
      </c>
      <c r="G57" s="10">
        <f t="shared" si="49"/>
        <v>4.0675418224999982</v>
      </c>
      <c r="H57" s="10">
        <f t="shared" si="49"/>
        <v>4.0838646225000108</v>
      </c>
      <c r="I57" s="64">
        <f t="shared" si="49"/>
        <v>4.1359020899999877</v>
      </c>
      <c r="J57" s="62"/>
      <c r="K57" s="62"/>
      <c r="L57" s="63">
        <f t="shared" si="6"/>
        <v>41880</v>
      </c>
      <c r="M57" s="61">
        <f t="shared" ref="M57:AI57" si="50">IF(M29&gt;0,((1+M29/200)^2-1)*100,"")</f>
        <v>4.3676776025000308</v>
      </c>
      <c r="N57" s="61">
        <f t="shared" si="50"/>
        <v>4.6232351025000229</v>
      </c>
      <c r="O57" s="61">
        <f t="shared" si="50"/>
        <v>4.812548839999975</v>
      </c>
      <c r="P57" s="61">
        <f t="shared" si="50"/>
        <v>4.8053825024999774</v>
      </c>
      <c r="Q57" s="61">
        <f t="shared" si="50"/>
        <v>5.1947666024999783</v>
      </c>
      <c r="R57" s="61">
        <f t="shared" si="50"/>
        <v>5.3250638400000216</v>
      </c>
      <c r="S57" s="61">
        <f t="shared" si="50"/>
        <v>4.8883222499999768</v>
      </c>
      <c r="T57" s="61">
        <f t="shared" si="50"/>
        <v>5.0594250225000081</v>
      </c>
      <c r="U57" s="61">
        <f t="shared" si="50"/>
        <v>5.7493439025000148</v>
      </c>
      <c r="V57" s="61">
        <f t="shared" si="50"/>
        <v>5.8203116100000285</v>
      </c>
      <c r="W57" s="61">
        <f t="shared" si="50"/>
        <v>6.0385062499999975</v>
      </c>
      <c r="X57" s="61" t="str">
        <f t="shared" si="50"/>
        <v/>
      </c>
      <c r="Y57" s="61">
        <f t="shared" si="50"/>
        <v>5.1209331224999932</v>
      </c>
      <c r="Z57" s="61">
        <f t="shared" si="50"/>
        <v>5.6290617599999981</v>
      </c>
      <c r="AA57" s="61">
        <f t="shared" si="50"/>
        <v>5.7925388025000135</v>
      </c>
      <c r="AB57" s="61">
        <f t="shared" si="50"/>
        <v>6.283728359999996</v>
      </c>
      <c r="AC57" s="61">
        <f t="shared" si="50"/>
        <v>4.3135395599999793</v>
      </c>
      <c r="AD57" s="61" t="str">
        <f t="shared" si="50"/>
        <v/>
      </c>
      <c r="AE57" s="61">
        <f t="shared" si="50"/>
        <v>5.7719687024999855</v>
      </c>
      <c r="AF57" s="61">
        <f t="shared" si="50"/>
        <v>5.7010172100000256</v>
      </c>
      <c r="AG57" s="61" t="str">
        <f t="shared" si="50"/>
        <v/>
      </c>
      <c r="AH57" s="61">
        <f t="shared" si="50"/>
        <v>5.4225830025000255</v>
      </c>
      <c r="AI57" s="61">
        <f t="shared" si="50"/>
        <v>5.6732600625000185</v>
      </c>
      <c r="AJ57" s="61">
        <f t="shared" si="8"/>
        <v>5.6040631057188595</v>
      </c>
      <c r="AK57" s="61">
        <f t="shared" ref="AK57:BH57" si="51">IF(AK29&gt;0,((1+AK29/200)^2-1)*100,"")</f>
        <v>5.7575708225000133</v>
      </c>
      <c r="AL57" s="61" t="str">
        <f t="shared" si="51"/>
        <v/>
      </c>
      <c r="AM57" s="61">
        <f t="shared" si="51"/>
        <v>4.7163356099999776</v>
      </c>
      <c r="AN57" s="61">
        <f t="shared" si="51"/>
        <v>5.4318239999999962</v>
      </c>
      <c r="AO57" s="61">
        <f t="shared" si="51"/>
        <v>5.7534573224999885</v>
      </c>
      <c r="AP57" s="61">
        <f t="shared" si="51"/>
        <v>4.6672224899999781</v>
      </c>
      <c r="AQ57" s="61">
        <f t="shared" si="51"/>
        <v>5.1055544100000017</v>
      </c>
      <c r="AR57" s="61">
        <f t="shared" si="51"/>
        <v>5.1588720900000107</v>
      </c>
      <c r="AS57" s="61" t="str">
        <f t="shared" si="51"/>
        <v/>
      </c>
      <c r="AT57" s="61">
        <f t="shared" si="51"/>
        <v>4.3973062499999882</v>
      </c>
      <c r="AU57" s="61">
        <f t="shared" si="51"/>
        <v>4.3973062499999882</v>
      </c>
      <c r="AV57" s="61">
        <f t="shared" si="51"/>
        <v>4.6344868100000047</v>
      </c>
      <c r="AW57" s="61">
        <f t="shared" si="51"/>
        <v>5.4328508025</v>
      </c>
      <c r="AX57" s="61">
        <f t="shared" si="51"/>
        <v>4.0665216899999912</v>
      </c>
      <c r="AY57" s="61">
        <f t="shared" si="51"/>
        <v>5.0030584099999942</v>
      </c>
      <c r="AZ57" s="61" t="str">
        <f t="shared" si="51"/>
        <v/>
      </c>
      <c r="BA57" s="61">
        <f t="shared" si="51"/>
        <v>4.0685619600000056</v>
      </c>
      <c r="BB57" s="61">
        <f t="shared" si="51"/>
        <v>4.3962845024999808</v>
      </c>
      <c r="BC57" s="61">
        <f t="shared" si="51"/>
        <v>5.1639995025000163</v>
      </c>
      <c r="BD57" s="61">
        <f t="shared" si="51"/>
        <v>5.4369580625000191</v>
      </c>
      <c r="BE57" s="61">
        <f t="shared" si="51"/>
        <v>4.5219969599999965</v>
      </c>
      <c r="BF57" s="61">
        <f t="shared" si="51"/>
        <v>5.1639995025000163</v>
      </c>
      <c r="BG57" s="61">
        <f t="shared" si="51"/>
        <v>5.4913868100000096</v>
      </c>
      <c r="BH57" s="64">
        <f t="shared" si="51"/>
        <v>5.7709402500000229</v>
      </c>
    </row>
    <row r="58" spans="1:60" x14ac:dyDescent="0.25">
      <c r="A58" s="55"/>
      <c r="B58" s="61"/>
      <c r="C58" s="64"/>
      <c r="D58" s="62"/>
      <c r="E58" s="64"/>
      <c r="F58" s="10"/>
      <c r="G58" s="10"/>
      <c r="H58" s="10"/>
      <c r="I58" s="64"/>
      <c r="J58" s="62"/>
      <c r="K58" s="62"/>
      <c r="L58" s="63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4"/>
    </row>
    <row r="59" spans="1:60" x14ac:dyDescent="0.25">
      <c r="A59" s="55"/>
      <c r="B59" s="65"/>
      <c r="C59" s="66"/>
      <c r="D59" s="67"/>
      <c r="E59" s="66"/>
      <c r="F59" s="9"/>
      <c r="G59" s="9"/>
      <c r="H59" s="9"/>
      <c r="I59" s="66"/>
      <c r="J59" s="62"/>
      <c r="K59" s="62"/>
      <c r="L59" s="63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6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6"/>
      <c r="BF59" s="65"/>
      <c r="BG59" s="65"/>
      <c r="BH59" s="66"/>
    </row>
    <row r="60" spans="1:60" x14ac:dyDescent="0.25">
      <c r="A60" s="69"/>
      <c r="B60" s="62"/>
      <c r="C60" s="62"/>
      <c r="D60" s="62"/>
      <c r="E60" s="62"/>
      <c r="F60" s="62"/>
      <c r="G60" s="62"/>
      <c r="H60" s="62"/>
      <c r="I60" s="62"/>
      <c r="J60" s="62"/>
      <c r="K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2"/>
      <c r="BB60" s="2"/>
      <c r="BC60" s="2"/>
      <c r="BD60" s="2"/>
      <c r="BE60" s="2"/>
      <c r="BF60" s="2"/>
    </row>
    <row r="61" spans="1:60" x14ac:dyDescent="0.25">
      <c r="A61" s="69"/>
      <c r="B61" s="338" t="s">
        <v>20</v>
      </c>
      <c r="C61" s="339"/>
      <c r="D61" s="339"/>
      <c r="E61" s="339"/>
      <c r="F61" s="339"/>
      <c r="G61" s="339"/>
      <c r="H61" s="339"/>
      <c r="I61" s="340"/>
      <c r="J61" s="20"/>
      <c r="K61" s="21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2"/>
      <c r="BB61" s="2"/>
      <c r="BC61" s="2"/>
      <c r="BD61" s="2"/>
      <c r="BE61" s="2"/>
      <c r="BF61" s="2"/>
    </row>
    <row r="62" spans="1:60" x14ac:dyDescent="0.25">
      <c r="A62" s="76" t="s">
        <v>21</v>
      </c>
      <c r="B62" s="77"/>
      <c r="C62" s="78"/>
      <c r="D62" s="79">
        <f>AVERAGE(D37:D59)</f>
        <v>3.63366062595238</v>
      </c>
      <c r="E62" s="79">
        <f>AVERAGE(E37:E59)</f>
        <v>3.9430768509523793</v>
      </c>
      <c r="F62" s="79">
        <f>AVERAGE(F37:F59)</f>
        <v>4.0415097048809558</v>
      </c>
      <c r="G62" s="79">
        <f t="shared" ref="G62" si="52">AVERAGE(G37:G59)</f>
        <v>4.1471332217857153</v>
      </c>
      <c r="H62" s="78">
        <f>AVERAGE(H37:H59)</f>
        <v>4.1839739215476204</v>
      </c>
      <c r="I62" s="80">
        <f>AVERAGE(I37:I59)</f>
        <v>4.2649193154761935</v>
      </c>
      <c r="J62" s="62"/>
      <c r="K62" s="62"/>
      <c r="M62" s="8"/>
      <c r="N62" s="8"/>
      <c r="O62" s="8"/>
      <c r="P62" s="8"/>
      <c r="Q62" s="8"/>
      <c r="AF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</row>
    <row r="63" spans="1:60" x14ac:dyDescent="0.25">
      <c r="A63" s="81"/>
      <c r="B63" s="62"/>
      <c r="C63" s="62"/>
      <c r="D63" s="62"/>
      <c r="E63" s="62"/>
      <c r="F63" s="62"/>
      <c r="G63" s="62"/>
      <c r="H63" s="62"/>
      <c r="I63" s="9"/>
      <c r="J63" s="62"/>
      <c r="K63" s="62"/>
      <c r="M63" s="8"/>
      <c r="N63" s="8"/>
      <c r="O63" s="8"/>
      <c r="P63" s="8"/>
      <c r="Q63" s="8"/>
      <c r="AF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</row>
    <row r="64" spans="1:60" x14ac:dyDescent="0.25">
      <c r="A64" s="81"/>
      <c r="B64" s="329" t="s">
        <v>22</v>
      </c>
      <c r="C64" s="330"/>
      <c r="D64" s="330"/>
      <c r="E64" s="330"/>
      <c r="F64" s="330"/>
      <c r="G64" s="330"/>
      <c r="H64" s="330"/>
      <c r="I64" s="330"/>
      <c r="J64" s="22"/>
      <c r="K64" s="22"/>
      <c r="M64" s="8"/>
      <c r="N64" s="8"/>
      <c r="O64" s="8"/>
      <c r="P64" s="8"/>
      <c r="Q64" s="8"/>
      <c r="AF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</row>
    <row r="65" spans="1:60" x14ac:dyDescent="0.25">
      <c r="A65" s="81"/>
      <c r="B65" s="74"/>
      <c r="C65" s="6"/>
      <c r="D65" s="70" t="s">
        <v>23</v>
      </c>
      <c r="E65" s="152">
        <f>F62+(G62-F62)/(G8-F8)*($C$3+1826-F8)</f>
        <v>4.0867389186688881</v>
      </c>
      <c r="F65" s="72" t="s">
        <v>24</v>
      </c>
      <c r="G65" s="72"/>
      <c r="H65" s="1"/>
      <c r="I65" s="23"/>
      <c r="J65" s="24"/>
      <c r="K65" s="24"/>
      <c r="M65" s="8"/>
      <c r="N65" s="8"/>
      <c r="O65" s="8"/>
      <c r="P65" s="8"/>
      <c r="Q65" s="8"/>
      <c r="AF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</row>
    <row r="66" spans="1:60" x14ac:dyDescent="0.25">
      <c r="A66" s="81"/>
      <c r="B66" s="61"/>
      <c r="C66" s="2"/>
      <c r="D66" s="2"/>
      <c r="E66" s="153">
        <f>E62+(F62-E62)/(F8-E8)*($C$3+(365*4+1)-E8)</f>
        <v>3.999324196054423</v>
      </c>
      <c r="F66" s="62" t="s">
        <v>25</v>
      </c>
      <c r="G66" s="62"/>
      <c r="H66" s="24"/>
      <c r="I66" s="25"/>
      <c r="J66" s="24"/>
      <c r="K66" s="24"/>
      <c r="M66" s="8"/>
      <c r="N66" s="8"/>
      <c r="O66" s="8"/>
      <c r="P66" s="8"/>
      <c r="Q66" s="8"/>
      <c r="AF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</row>
    <row r="67" spans="1:60" x14ac:dyDescent="0.25">
      <c r="A67" s="81"/>
      <c r="B67" s="82"/>
      <c r="C67" s="67"/>
      <c r="D67" s="7"/>
      <c r="E67" s="154">
        <f>D62+(E62-D62)/(E8-D8)*($C$3+(365*3+1)-D8)</f>
        <v>3.9097551036446871</v>
      </c>
      <c r="F67" s="7" t="s">
        <v>26</v>
      </c>
      <c r="G67" s="7"/>
      <c r="H67" s="67"/>
      <c r="I67" s="9"/>
      <c r="J67" s="62"/>
      <c r="K67" s="62"/>
      <c r="M67" s="8"/>
      <c r="N67" s="8"/>
      <c r="O67" s="8"/>
      <c r="P67" s="8"/>
      <c r="Q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</row>
    <row r="68" spans="1:60" x14ac:dyDescent="0.25">
      <c r="A68" s="81"/>
      <c r="M68" s="8"/>
      <c r="N68" s="8"/>
      <c r="O68" s="8"/>
      <c r="P68" s="8"/>
      <c r="Q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</row>
    <row r="69" spans="1:60" x14ac:dyDescent="0.25">
      <c r="A69" s="81"/>
      <c r="E69" s="8"/>
      <c r="O69" s="8"/>
      <c r="P69" s="8"/>
      <c r="Q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</row>
    <row r="70" spans="1:60" x14ac:dyDescent="0.25">
      <c r="A70" s="81"/>
      <c r="M70" s="329" t="s">
        <v>27</v>
      </c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330"/>
      <c r="AL70" s="330"/>
      <c r="AM70" s="330"/>
      <c r="AN70" s="330"/>
      <c r="AO70" s="330"/>
      <c r="AP70" s="330"/>
      <c r="AQ70" s="330"/>
      <c r="AR70" s="330"/>
      <c r="AS70" s="330"/>
      <c r="AT70" s="330"/>
      <c r="AU70" s="330"/>
      <c r="AV70" s="330"/>
      <c r="AW70" s="330"/>
      <c r="AX70" s="330"/>
      <c r="AY70" s="330"/>
      <c r="AZ70" s="330"/>
      <c r="BA70" s="330"/>
      <c r="BB70" s="330"/>
      <c r="BC70" s="330"/>
      <c r="BD70" s="330"/>
      <c r="BE70" s="330"/>
      <c r="BF70" s="330"/>
      <c r="BG70" s="330"/>
      <c r="BH70" s="331"/>
    </row>
    <row r="71" spans="1:60" x14ac:dyDescent="0.25">
      <c r="M71" s="52" t="str">
        <f t="shared" ref="M71:BH71" si="53">M7</f>
        <v>AIA</v>
      </c>
      <c r="N71" s="52" t="str">
        <f t="shared" si="53"/>
        <v>AIA</v>
      </c>
      <c r="O71" s="52" t="str">
        <f t="shared" si="53"/>
        <v>AIA</v>
      </c>
      <c r="P71" s="52" t="str">
        <f t="shared" si="53"/>
        <v>AIA</v>
      </c>
      <c r="Q71" s="52" t="str">
        <f t="shared" si="53"/>
        <v>AIA</v>
      </c>
      <c r="R71" s="52" t="str">
        <f t="shared" si="53"/>
        <v>AIA</v>
      </c>
      <c r="S71" s="52" t="str">
        <f t="shared" si="53"/>
        <v>Genesis</v>
      </c>
      <c r="T71" s="52" t="str">
        <f t="shared" si="53"/>
        <v>Genesis</v>
      </c>
      <c r="U71" s="52" t="str">
        <f t="shared" si="53"/>
        <v>Genesis</v>
      </c>
      <c r="V71" s="52" t="str">
        <f t="shared" si="53"/>
        <v>Genesis</v>
      </c>
      <c r="W71" s="51" t="str">
        <f t="shared" si="53"/>
        <v>Genesis</v>
      </c>
      <c r="X71" s="50" t="str">
        <f t="shared" si="53"/>
        <v>MRP</v>
      </c>
      <c r="Y71" s="52" t="str">
        <f t="shared" si="53"/>
        <v>MRP</v>
      </c>
      <c r="Z71" s="52" t="str">
        <f t="shared" si="53"/>
        <v>MRP</v>
      </c>
      <c r="AA71" s="51" t="str">
        <f t="shared" si="53"/>
        <v>MRP</v>
      </c>
      <c r="AB71" s="50" t="str">
        <f t="shared" si="53"/>
        <v>MRP</v>
      </c>
      <c r="AC71" s="52" t="str">
        <f t="shared" si="53"/>
        <v>Vector</v>
      </c>
      <c r="AD71" s="51" t="str">
        <f t="shared" si="53"/>
        <v>WIAL</v>
      </c>
      <c r="AE71" s="51" t="str">
        <f t="shared" si="53"/>
        <v>WIAL</v>
      </c>
      <c r="AF71" s="51" t="str">
        <f t="shared" si="53"/>
        <v>WIAL</v>
      </c>
      <c r="AG71" s="52" t="str">
        <f t="shared" si="53"/>
        <v>Contact</v>
      </c>
      <c r="AH71" s="52" t="str">
        <f t="shared" si="53"/>
        <v>Contact</v>
      </c>
      <c r="AI71" s="52" t="str">
        <f t="shared" si="53"/>
        <v>Contact</v>
      </c>
      <c r="AJ71" s="52" t="str">
        <f t="shared" si="53"/>
        <v>Contact</v>
      </c>
      <c r="AK71" s="52" t="str">
        <f t="shared" si="53"/>
        <v>Contact</v>
      </c>
      <c r="AL71" s="52" t="str">
        <f t="shared" si="53"/>
        <v>Powerco</v>
      </c>
      <c r="AM71" s="52" t="str">
        <f t="shared" si="53"/>
        <v>Powerco</v>
      </c>
      <c r="AN71" s="52" t="str">
        <f t="shared" si="53"/>
        <v>Powerco</v>
      </c>
      <c r="AO71" s="51" t="str">
        <f t="shared" si="53"/>
        <v>Powerco</v>
      </c>
      <c r="AP71" s="50" t="str">
        <f t="shared" si="53"/>
        <v>Transpower</v>
      </c>
      <c r="AQ71" s="52" t="str">
        <f t="shared" si="53"/>
        <v>Transpower</v>
      </c>
      <c r="AR71" s="52" t="str">
        <f t="shared" si="53"/>
        <v>Transpower</v>
      </c>
      <c r="AS71" s="52" t="str">
        <f t="shared" si="53"/>
        <v>Spark</v>
      </c>
      <c r="AT71" s="52" t="str">
        <f t="shared" si="53"/>
        <v>Spark</v>
      </c>
      <c r="AU71" s="52" t="str">
        <f t="shared" si="53"/>
        <v>Spark</v>
      </c>
      <c r="AV71" s="52" t="str">
        <f t="shared" si="53"/>
        <v>Spark</v>
      </c>
      <c r="AW71" s="51" t="str">
        <f t="shared" si="53"/>
        <v>Spark</v>
      </c>
      <c r="AX71" s="52" t="str">
        <f t="shared" si="53"/>
        <v>Telstra</v>
      </c>
      <c r="AY71" s="52" t="str">
        <f t="shared" si="53"/>
        <v>Telstra</v>
      </c>
      <c r="AZ71" s="52" t="str">
        <f t="shared" si="53"/>
        <v>Fonterra</v>
      </c>
      <c r="BA71" s="52" t="str">
        <f t="shared" si="53"/>
        <v>Fonterra</v>
      </c>
      <c r="BB71" s="52" t="str">
        <f t="shared" si="53"/>
        <v>Fonterra</v>
      </c>
      <c r="BC71" s="52" t="str">
        <f t="shared" si="53"/>
        <v>Fonterra</v>
      </c>
      <c r="BD71" s="52" t="str">
        <f t="shared" si="53"/>
        <v>Fonterra</v>
      </c>
      <c r="BE71" s="52" t="str">
        <f t="shared" si="53"/>
        <v>Meridian</v>
      </c>
      <c r="BF71" s="51" t="str">
        <f t="shared" si="53"/>
        <v>Meridian</v>
      </c>
      <c r="BG71" s="51" t="str">
        <f t="shared" si="53"/>
        <v>CIAL</v>
      </c>
      <c r="BH71" s="53" t="str">
        <f t="shared" si="53"/>
        <v>CIAL</v>
      </c>
    </row>
    <row r="72" spans="1:60" x14ac:dyDescent="0.25">
      <c r="B72" s="68"/>
      <c r="H72" s="8"/>
      <c r="I72" s="8"/>
      <c r="J72" s="8"/>
      <c r="K72" s="8"/>
      <c r="M72" s="58">
        <f t="shared" ref="M72:BH72" si="54">M8</f>
        <v>42315</v>
      </c>
      <c r="N72" s="58">
        <f t="shared" si="54"/>
        <v>42592</v>
      </c>
      <c r="O72" s="58">
        <f t="shared" si="54"/>
        <v>42689</v>
      </c>
      <c r="P72" s="58">
        <f t="shared" si="54"/>
        <v>43025</v>
      </c>
      <c r="Q72" s="58">
        <f t="shared" si="54"/>
        <v>43812</v>
      </c>
      <c r="R72" s="58">
        <f t="shared" si="54"/>
        <v>44344</v>
      </c>
      <c r="S72" s="58">
        <f t="shared" si="54"/>
        <v>42444</v>
      </c>
      <c r="T72" s="58">
        <f t="shared" si="54"/>
        <v>42628</v>
      </c>
      <c r="U72" s="58">
        <f t="shared" si="54"/>
        <v>43770</v>
      </c>
      <c r="V72" s="58">
        <f t="shared" si="54"/>
        <v>44005</v>
      </c>
      <c r="W72" s="57">
        <f t="shared" si="54"/>
        <v>44993</v>
      </c>
      <c r="X72" s="56">
        <f t="shared" si="54"/>
        <v>41409</v>
      </c>
      <c r="Y72" s="58">
        <f t="shared" si="54"/>
        <v>42655</v>
      </c>
      <c r="Z72" s="57">
        <f t="shared" si="54"/>
        <v>43530</v>
      </c>
      <c r="AA72" s="57">
        <f t="shared" si="54"/>
        <v>43872</v>
      </c>
      <c r="AB72" s="56">
        <f t="shared" si="54"/>
        <v>44991</v>
      </c>
      <c r="AC72" s="58">
        <f t="shared" si="54"/>
        <v>41927</v>
      </c>
      <c r="AD72" s="57">
        <f t="shared" si="54"/>
        <v>41593</v>
      </c>
      <c r="AE72" s="57">
        <f t="shared" si="54"/>
        <v>43993</v>
      </c>
      <c r="AF72" s="57">
        <f t="shared" si="54"/>
        <v>44331</v>
      </c>
      <c r="AG72" s="58">
        <f t="shared" si="54"/>
        <v>41774</v>
      </c>
      <c r="AH72" s="57">
        <f t="shared" si="54"/>
        <v>42838</v>
      </c>
      <c r="AI72" s="57">
        <f t="shared" si="54"/>
        <v>43244</v>
      </c>
      <c r="AJ72" s="57">
        <f t="shared" si="54"/>
        <v>43600</v>
      </c>
      <c r="AK72" s="57">
        <f t="shared" si="54"/>
        <v>43978</v>
      </c>
      <c r="AL72" s="58">
        <f t="shared" si="54"/>
        <v>41362</v>
      </c>
      <c r="AM72" s="58">
        <f t="shared" si="54"/>
        <v>42184</v>
      </c>
      <c r="AN72" s="58">
        <f t="shared" si="54"/>
        <v>43006</v>
      </c>
      <c r="AO72" s="57">
        <f t="shared" si="54"/>
        <v>43454</v>
      </c>
      <c r="AP72" s="56">
        <f t="shared" si="54"/>
        <v>42781</v>
      </c>
      <c r="AQ72" s="58">
        <f t="shared" si="54"/>
        <v>43781</v>
      </c>
      <c r="AR72" s="58">
        <f t="shared" si="54"/>
        <v>43992</v>
      </c>
      <c r="AS72" s="58">
        <f t="shared" si="54"/>
        <v>41355</v>
      </c>
      <c r="AT72" s="58">
        <f t="shared" si="54"/>
        <v>42170</v>
      </c>
      <c r="AU72" s="58">
        <f t="shared" si="54"/>
        <v>42170</v>
      </c>
      <c r="AV72" s="58">
        <f t="shared" si="54"/>
        <v>42451</v>
      </c>
      <c r="AW72" s="57">
        <f t="shared" si="54"/>
        <v>43763</v>
      </c>
      <c r="AX72" s="58">
        <f t="shared" si="54"/>
        <v>41967</v>
      </c>
      <c r="AY72" s="58">
        <f t="shared" si="54"/>
        <v>42927</v>
      </c>
      <c r="AZ72" s="58">
        <f t="shared" si="54"/>
        <v>41750</v>
      </c>
      <c r="BA72" s="58">
        <f t="shared" si="54"/>
        <v>42073</v>
      </c>
      <c r="BB72" s="58">
        <f t="shared" si="54"/>
        <v>42433</v>
      </c>
      <c r="BC72" s="58">
        <f t="shared" si="54"/>
        <v>43886</v>
      </c>
      <c r="BD72" s="58">
        <f t="shared" si="54"/>
        <v>44617</v>
      </c>
      <c r="BE72" s="58">
        <f t="shared" si="54"/>
        <v>42079</v>
      </c>
      <c r="BF72" s="57">
        <f t="shared" si="54"/>
        <v>42810</v>
      </c>
      <c r="BG72" s="57">
        <f t="shared" si="54"/>
        <v>43805</v>
      </c>
      <c r="BH72" s="57">
        <f t="shared" si="54"/>
        <v>44473</v>
      </c>
    </row>
    <row r="73" spans="1:60" x14ac:dyDescent="0.25">
      <c r="B73" s="68"/>
      <c r="L73" s="69">
        <f t="shared" ref="L73:L93" si="55">A9</f>
        <v>41854</v>
      </c>
      <c r="M73" s="155">
        <f>IF(M37="","",M37-(D37+(E37-D37)/($E$8-$D$8)*($M$8-$D$8)))</f>
        <v>0.70373358245384177</v>
      </c>
      <c r="N73" s="155">
        <f t="shared" ref="N73:N95" si="56">IF(N37="","",N37-(D37+(E37-D37)/($E$8-$D$8)*($N$8-$D$8)))</f>
        <v>0.82377458224614974</v>
      </c>
      <c r="O73" s="156">
        <f t="shared" ref="O73:O95" si="57">IF(O37="","",O37-(D37+(E37-D37)/($E$8-$D$8)*($O$8-$D$8)))</f>
        <v>0.80392691938459793</v>
      </c>
      <c r="P73" s="157">
        <f t="shared" ref="P73:P95" si="58">IF(P37="","",P37-(D37+(E37-D37)/($E$8-$D$8)*($P$8-$D$8)))</f>
        <v>0.95115025833841838</v>
      </c>
      <c r="Q73" s="158">
        <f>IF(Q37="","",Q37-(F37+(G37-F37)/($G$8-$F$8)*($Q$8-$F$8)))</f>
        <v>1.1787228465805972</v>
      </c>
      <c r="R73" s="159">
        <f>IF(R37="","",R37-(H37+(I37-H37)/($I$8-$H$8)*($R$8-$H$8)))</f>
        <v>1.2310674067999647</v>
      </c>
      <c r="S73" s="155">
        <f t="shared" ref="S73:S95" si="59">IF(S37="","",S37-(D37+(E37-D37)/($E$8-$D$8)*($S$8-$D$8)))</f>
        <v>1.1947518347307646</v>
      </c>
      <c r="T73" s="156">
        <f t="shared" ref="T73:T95" si="60">IF(T37="","",T37-(D37+(E37-D37)/($E$8-$D$8)*($T$8-$D$8)))</f>
        <v>1.2927766742769369</v>
      </c>
      <c r="U73" s="159">
        <f>IF(U37="","",U37-(F37+(G37-F37)/($G$8-$F$8)*($U$8-$F$8)))</f>
        <v>1.7950796594143439</v>
      </c>
      <c r="V73" s="159">
        <f>IF(V37="","",V37-(G37+(H37-G37)/($H$8-$G$8)*($V$8-$G$8)))</f>
        <v>1.7829250834809862</v>
      </c>
      <c r="W73" s="156">
        <f>IF(W37="","",W37-(H37+(I37-H37)/($I$8-$H$8)*($W$8-$H$8)))</f>
        <v>2.0594746106999713</v>
      </c>
      <c r="X73" s="160" t="str">
        <f t="shared" ref="X73:X95" si="61">IF(X37="","",X37-(C37+(D37-C37)/($D$8-$C$8)*($X$8-$C$8)))</f>
        <v/>
      </c>
      <c r="Y73" s="156">
        <f t="shared" ref="Y73:Y95" si="62">IF(Y37="","",Y37-(D37+(E37-D37)/($E$8-$D$8)*($Y$8-$D$8)))</f>
        <v>1.3132842457999745</v>
      </c>
      <c r="Z73" s="156">
        <f t="shared" ref="Z73:Z95" si="63">IF(Z37="","",Z37-(E37+(F37-E37)/($F$8-$E$8)*($Z$8-$E$8)))</f>
        <v>1.6801524712087819</v>
      </c>
      <c r="AA73" s="156">
        <f>IF(AA37="","",AA37-(F37+(G37-F37)/($G$8-$F$8)*($AA$8-$F$8)))</f>
        <v>1.7803866739609431</v>
      </c>
      <c r="AB73" s="160">
        <f>IF(AB37="","",AB37-(H37+(I37-H37)/($I$8-$H$8)*($AB$8-$H$8)))</f>
        <v>2.1557126159999864</v>
      </c>
      <c r="AC73" s="156" t="e">
        <f t="shared" ref="AC73:AC95" si="64">IF(AC37="","",AC37-(C37+(D37-C37)/($D$8-$C$8)*($AC$8-$C$8)))</f>
        <v>#VALUE!</v>
      </c>
      <c r="AD73" s="156" t="str">
        <f t="shared" ref="AD73:AD95" si="65">IF(AD37="","",AD37-(C37+(D37-C37)/($D$8-$C$8)*($AD$8-$C$8)))</f>
        <v/>
      </c>
      <c r="AE73" s="156">
        <f>IF(AE37="","",AE37-(G37+(H37-G37)/($H$8-$G$8)*($AE$8-$G$8)))</f>
        <v>1.8038826251582076</v>
      </c>
      <c r="AF73" s="156">
        <f>IF(AF37="","",AF37-(H37+(I37-H37)/($I$8-$H$8)*($AF$8-$H$8)))</f>
        <v>1.6945688174999862</v>
      </c>
      <c r="AG73" s="156" t="str">
        <f t="shared" ref="AG73:AG95" si="66">IF(AG37="","",AG37-(C37+(D37-C37)/($D$8-$C$8)*($AG$8-$C$8)))</f>
        <v/>
      </c>
      <c r="AH73" s="156">
        <f t="shared" ref="AH73:AH95" si="67">IF(AH37="","",AH37-(D37+(E37-D37)/($E$8-$D$8)*($AH$8-$D$8)))</f>
        <v>1.5801534611230621</v>
      </c>
      <c r="AI73" s="156">
        <f t="shared" ref="AI73:AI95" si="68">IF(AI37="","",AI37-(E37+(F37-E37)/($F$8-$E$8)*($AI$8-$E$8)))</f>
        <v>1.7707231215659238</v>
      </c>
      <c r="AJ73" s="156">
        <f t="shared" ref="AJ73:AJ95" si="69">IF(AJ37="","",AJ37-(F37+(G37-F37)/($G$8-$F$8)*($AJ$8-$F$8)))</f>
        <v>1.7009554865886454</v>
      </c>
      <c r="AK73" s="160">
        <f>IF(AK37="","",AK37-(G37+(H37-G37)/($H$8-$G$8)*($AK$8-$G$8)))</f>
        <v>1.7438590053797141</v>
      </c>
      <c r="AL73" s="156"/>
      <c r="AM73" s="160">
        <f t="shared" ref="AM73:AM95" si="70">IF(AM37="","",AM37-(D37+(E37-D37)/($E$8-$D$8)*($AM$8-$D$8)))</f>
        <v>1.1269145392307518</v>
      </c>
      <c r="AN73" s="156">
        <f t="shared" ref="AN73:AN95" si="71">IF(AN37="","",AN37-(D37+(E37-D37)/($E$8-$D$8)*($AN$8-$D$8)))</f>
        <v>1.5895108281000061</v>
      </c>
      <c r="AO73" s="156">
        <f t="shared" ref="AO73:AO95" si="72">IF(AO37="","",AO37-(E37+(F37-E37)/($F$8-$E$8)*($AO$8-$E$8)))</f>
        <v>1.8240501400274924</v>
      </c>
      <c r="AP73" s="160">
        <f t="shared" ref="AP73:AP95" si="73">IF(AP37="","",AP37-(D37+(E37-D37)/($E$8-$D$8)*($AP$8-$D$8)))</f>
        <v>0.87276211790768432</v>
      </c>
      <c r="AQ73" s="156">
        <f>IF(AQ37="","",AQ37-(F37+(G37-F37)/($G$8-$F$8)*($AQ$8-$F$8)))</f>
        <v>1.1290728926007381</v>
      </c>
      <c r="AR73" s="160">
        <f>IF(AR37="","",AR37-(G37+(H37-G37)/($H$8-$G$8)*($AR$8-$G$8)))</f>
        <v>1.1224597930063114</v>
      </c>
      <c r="AS73" s="156"/>
      <c r="AT73" s="155">
        <f t="shared" ref="AT73:AT95" si="74">IF(AT37="","",AT37-(D37+(E37-D37)/($E$8-$D$8)*($AT$8-$D$8)))</f>
        <v>0.81153306760770683</v>
      </c>
      <c r="AU73" s="155">
        <f t="shared" ref="AU73:AU95" si="75">IF(AU37="","",AU37-(D37+(E37-D37)/($E$8-$D$8)*($AU$8-$D$8)))</f>
        <v>0.80233428010769803</v>
      </c>
      <c r="AV73" s="158">
        <f t="shared" ref="AV73:AV95" si="76">IF(AV37="","",AV37-(D37+(E37-D37)/($E$8-$D$8)*($AV$8-$D$8)))</f>
        <v>0.96710409429229038</v>
      </c>
      <c r="AW73" s="159">
        <f>IF(AW37="","",AW37-(F37+(G37-F37)/($G$8-$F$8)*($AW$8-$F$8)))</f>
        <v>1.5573823123866131</v>
      </c>
      <c r="AX73" s="156" t="e">
        <f t="shared" ref="AX73:AX95" si="77">IF(AX37="","",AX37-(C37+(D37-C37)/($D$8-$C$8)*($AX$8-$C$8)))</f>
        <v>#VALUE!</v>
      </c>
      <c r="AY73" s="160">
        <f t="shared" ref="AY73:AY95" si="78">IF(AY37="","",AY37-(D37+(E37-D37)/($E$8-$D$8)*($AY$8-$D$8)))</f>
        <v>1.2500781069769116</v>
      </c>
      <c r="AZ73" s="156" t="str">
        <f t="shared" ref="AZ73:AZ95" si="79">IF(AZ37="","",AZ37-(C37+(D37-C37)/($D$8-$C$8)*($AZ$8-$C$8)))</f>
        <v/>
      </c>
      <c r="BA73" s="160" t="e">
        <f t="shared" ref="BA73:BA95" si="80">IF(BA37="","",BA37-(C37+(D37-C37)/($D$8-$C$8)*($BA$8-$C$8)))</f>
        <v>#VALUE!</v>
      </c>
      <c r="BB73" s="156">
        <f t="shared" ref="BB73:BB95" si="81">IF(BB37="","",BB37-(D37+(E37-D37)/($E$8-$D$8)*($BB$8-$D$8)))</f>
        <v>0.71042154077690034</v>
      </c>
      <c r="BC73" s="156">
        <f t="shared" ref="BC73:BC95" si="82">IF(BC37="","",BC37-(F37+(G37-F37)/($G$8-$F$8)*($BC$8-$F$8)))</f>
        <v>1.1442658105163632</v>
      </c>
      <c r="BD73" s="156">
        <f t="shared" ref="BD73:BD95" si="83">IF(BD37="","",BD37-(H37+(I37-H37)/($I$8-$H$8)*($BD$8-$H$8)))</f>
        <v>1.3882897370999734</v>
      </c>
      <c r="BE73" s="156" t="e">
        <f t="shared" ref="BE73:BE95" si="84">IF(BE37="","",BE37-(C37+(D37-C37)/($D$8-$C$8)*($BE$8-$C$8)))</f>
        <v>#VALUE!</v>
      </c>
      <c r="BF73" s="156">
        <f>IF(BF37="","",BF37-(D37+(E37-D37)/($E$8-$D$8)*($BF$8-$D$8)))</f>
        <v>1.3515975828768885</v>
      </c>
      <c r="BG73" s="156">
        <f>IF(BG37="","",BG37-(F37+(G37-F37)/($G$8-$F$8)*($BG$8-$F$8)))</f>
        <v>1.5320328320528596</v>
      </c>
      <c r="BH73" s="158">
        <f>IF(BH37="","",BH37-(H37+(I37-H37)/($I$8-$H$8)*($BH$8-$H$8)))</f>
        <v>1.7092645786999707</v>
      </c>
    </row>
    <row r="74" spans="1:60" x14ac:dyDescent="0.25">
      <c r="B74" s="68"/>
      <c r="L74" s="69">
        <f t="shared" si="55"/>
        <v>41855</v>
      </c>
      <c r="M74" s="155">
        <f t="shared" ref="M74:M95" si="85">IF(M38="","",M38-(D38+(E38-D38)/($E$8-$D$8)*($M$8-$D$8)))</f>
        <v>0.70027203210003242</v>
      </c>
      <c r="N74" s="155">
        <f t="shared" si="56"/>
        <v>0.81299191530001513</v>
      </c>
      <c r="O74" s="156">
        <f t="shared" si="57"/>
        <v>0.7995855680000199</v>
      </c>
      <c r="P74" s="155">
        <f t="shared" si="58"/>
        <v>0.93146514560003046</v>
      </c>
      <c r="Q74" s="156">
        <f t="shared" ref="Q74:Q95" si="86">IF(Q38="","",Q38-(F38+(G38-F38)/($G$8-$F$8)*($Q$8-$F$8)))</f>
        <v>1.1602568432745528</v>
      </c>
      <c r="R74" s="159">
        <f t="shared" ref="R74:R95" si="87">IF(R38="","",R38-(H38+(I38-H38)/($I$8-$H$8)*($R$8-$H$8)))</f>
        <v>1.2115346459821446</v>
      </c>
      <c r="S74" s="155">
        <f t="shared" si="59"/>
        <v>1.1844995384999879</v>
      </c>
      <c r="T74" s="156">
        <f t="shared" si="60"/>
        <v>1.2748891903999935</v>
      </c>
      <c r="U74" s="159">
        <f t="shared" ref="U74:U95" si="88">IF(U38="","",U38-(F38+(G38-F38)/($G$8-$F$8)*($U$8-$F$8)))</f>
        <v>1.772090242770795</v>
      </c>
      <c r="V74" s="159">
        <f t="shared" ref="V74:V95" si="89">IF(V38="","",V38-(G38+(H38-G38)/($H$8-$G$8)*($V$8-$G$8)))</f>
        <v>1.7574509313987265</v>
      </c>
      <c r="W74" s="156">
        <f t="shared" ref="W74:W95" si="90">IF(W38="","",W38-(H38+(I38-H38)/($I$8-$H$8)*($W$8-$H$8)))</f>
        <v>2.0374889098214206</v>
      </c>
      <c r="X74" s="160" t="str">
        <f t="shared" si="61"/>
        <v/>
      </c>
      <c r="Y74" s="156">
        <f t="shared" si="62"/>
        <v>1.2985538736000146</v>
      </c>
      <c r="Z74" s="156">
        <f t="shared" si="63"/>
        <v>1.6564554968681291</v>
      </c>
      <c r="AA74" s="156">
        <f t="shared" ref="AA74:AA95" si="91">IF(AA38="","",AA38-(F38+(G38-F38)/($G$8-$F$8)*($AA$8-$F$8)))</f>
        <v>1.7592121543514034</v>
      </c>
      <c r="AB74" s="160">
        <f t="shared" ref="AB74:AB95" si="92">IF(AB38="","",AB38-(H38+(I38-H38)/($I$8-$H$8)*($AB$8-$H$8)))</f>
        <v>2.1378281367856777</v>
      </c>
      <c r="AC74" s="156" t="e">
        <f t="shared" si="64"/>
        <v>#VALUE!</v>
      </c>
      <c r="AD74" s="156" t="str">
        <f t="shared" si="65"/>
        <v/>
      </c>
      <c r="AE74" s="156">
        <f t="shared" ref="AE74:AE95" si="93">IF(AE38="","",AE38-(G38+(H38-G38)/($H$8-$G$8)*($AE$8-$G$8)))</f>
        <v>1.7845196751772283</v>
      </c>
      <c r="AF74" s="156">
        <f t="shared" ref="AF74:AF95" si="94">IF(AF38="","",AF38-(H38+(I38-H38)/($I$8-$H$8)*($AF$8-$H$8)))</f>
        <v>1.6769654400000222</v>
      </c>
      <c r="AG74" s="156" t="str">
        <f t="shared" si="66"/>
        <v/>
      </c>
      <c r="AH74" s="156">
        <f t="shared" si="67"/>
        <v>1.5649368864000337</v>
      </c>
      <c r="AI74" s="156">
        <f t="shared" si="68"/>
        <v>1.7528033890110093</v>
      </c>
      <c r="AJ74" s="156">
        <f t="shared" si="69"/>
        <v>1.6814237759344781</v>
      </c>
      <c r="AK74" s="160">
        <f t="shared" ref="AK74:AK95" si="95">IF(AK38="","",AK38-(G38+(H38-G38)/($H$8-$G$8)*($AK$8-$G$8)))</f>
        <v>1.7295733330253338</v>
      </c>
      <c r="AL74" s="156"/>
      <c r="AM74" s="160">
        <f t="shared" si="70"/>
        <v>1.121998559999986</v>
      </c>
      <c r="AN74" s="156">
        <f t="shared" si="71"/>
        <v>1.5748155377000206</v>
      </c>
      <c r="AO74" s="156">
        <f t="shared" si="72"/>
        <v>1.8046194995878952</v>
      </c>
      <c r="AP74" s="160">
        <f t="shared" si="73"/>
        <v>0.8605176452000256</v>
      </c>
      <c r="AQ74" s="156">
        <f t="shared" ref="AQ74:AQ95" si="96">IF(AQ38="","",AQ38-(F38+(G38-F38)/($G$8-$F$8)*($AQ$8-$F$8)))</f>
        <v>1.1072975790931983</v>
      </c>
      <c r="AR74" s="160">
        <f t="shared" ref="AR74:AR95" si="97">IF(AR38="","",AR38-(G38+(H38-G38)/($H$8-$G$8)*($AR$8-$G$8)))</f>
        <v>1.1031911173670723</v>
      </c>
      <c r="AS74" s="156"/>
      <c r="AT74" s="155">
        <f t="shared" si="74"/>
        <v>0.79432594009998958</v>
      </c>
      <c r="AU74" s="155">
        <f t="shared" si="75"/>
        <v>0.79432594009998958</v>
      </c>
      <c r="AV74" s="156">
        <f t="shared" si="76"/>
        <v>0.95791578720001169</v>
      </c>
      <c r="AW74" s="159">
        <f t="shared" ref="AW74:AW95" si="98">IF(AW38="","",AW38-(F38+(G38-F38)/($G$8-$F$8)*($AW$8-$F$8)))</f>
        <v>1.5405441335201377</v>
      </c>
      <c r="AX74" s="156" t="e">
        <f t="shared" si="77"/>
        <v>#VALUE!</v>
      </c>
      <c r="AY74" s="160">
        <f t="shared" si="78"/>
        <v>1.234149831300023</v>
      </c>
      <c r="AZ74" s="156" t="str">
        <f t="shared" si="79"/>
        <v/>
      </c>
      <c r="BA74" s="160" t="e">
        <f t="shared" si="80"/>
        <v>#VALUE!</v>
      </c>
      <c r="BB74" s="156">
        <f t="shared" si="81"/>
        <v>0.70221911840002349</v>
      </c>
      <c r="BC74" s="156">
        <f t="shared" si="82"/>
        <v>1.1243209178526454</v>
      </c>
      <c r="BD74" s="156">
        <f t="shared" si="83"/>
        <v>1.3688961491071359</v>
      </c>
      <c r="BE74" s="156" t="e">
        <f t="shared" si="84"/>
        <v>#VALUE!</v>
      </c>
      <c r="BF74" s="159">
        <f t="shared" ref="BF74:BF95" si="99">IF(BF38="","",BF38-(D38+(E38-D38)/($E$8-$D$8)*($BF$8-$D$8)))</f>
        <v>1.3352938641000209</v>
      </c>
      <c r="BG74" s="156">
        <f t="shared" ref="BG74:BG95" si="100">IF(BG38="","",BG38-(F38+(G38-F38)/($G$8-$F$8)*($BG$8-$F$8)))</f>
        <v>1.5144928240239155</v>
      </c>
      <c r="BH74" s="156">
        <f t="shared" ref="BH74:BH95" si="101">IF(BH38="","",BH38-(H38+(I38-H38)/($I$8-$H$8)*($BH$8-$H$8)))</f>
        <v>1.7015429105357001</v>
      </c>
    </row>
    <row r="75" spans="1:60" x14ac:dyDescent="0.25">
      <c r="B75" s="68"/>
      <c r="L75" s="69">
        <f t="shared" si="55"/>
        <v>41856</v>
      </c>
      <c r="M75" s="155">
        <f t="shared" si="85"/>
        <v>0.70348596198975644</v>
      </c>
      <c r="N75" s="155">
        <f t="shared" si="56"/>
        <v>0.86718899177692377</v>
      </c>
      <c r="O75" s="156">
        <f t="shared" si="57"/>
        <v>1.0544150851410117</v>
      </c>
      <c r="P75" s="155">
        <f t="shared" si="58"/>
        <v>0.93597415246411408</v>
      </c>
      <c r="Q75" s="156">
        <f t="shared" si="86"/>
        <v>1.1574491517380228</v>
      </c>
      <c r="R75" s="159">
        <f t="shared" si="87"/>
        <v>1.1799620415856795</v>
      </c>
      <c r="S75" s="155">
        <f t="shared" si="59"/>
        <v>1.1870423260512881</v>
      </c>
      <c r="T75" s="156">
        <f t="shared" si="60"/>
        <v>1.2834609675615214</v>
      </c>
      <c r="U75" s="159">
        <f t="shared" si="88"/>
        <v>1.768685351278326</v>
      </c>
      <c r="V75" s="159">
        <f t="shared" si="89"/>
        <v>1.7568125502405119</v>
      </c>
      <c r="W75" s="156">
        <f t="shared" si="90"/>
        <v>2.0366592430570947</v>
      </c>
      <c r="X75" s="160" t="str">
        <f t="shared" si="61"/>
        <v/>
      </c>
      <c r="Y75" s="156">
        <f t="shared" si="62"/>
        <v>1.3043337944000122</v>
      </c>
      <c r="Z75" s="156">
        <f t="shared" si="63"/>
        <v>1.6595201610109642</v>
      </c>
      <c r="AA75" s="156">
        <f t="shared" si="91"/>
        <v>1.7588751002518723</v>
      </c>
      <c r="AB75" s="160">
        <f t="shared" si="92"/>
        <v>2.1462411974285498</v>
      </c>
      <c r="AC75" s="156" t="e">
        <f t="shared" si="64"/>
        <v>#VALUE!</v>
      </c>
      <c r="AD75" s="156" t="str">
        <f t="shared" si="65"/>
        <v/>
      </c>
      <c r="AE75" s="156">
        <f t="shared" si="93"/>
        <v>1.7786722993291129</v>
      </c>
      <c r="AF75" s="156">
        <f t="shared" si="94"/>
        <v>1.6718361624999734</v>
      </c>
      <c r="AG75" s="156" t="str">
        <f t="shared" si="66"/>
        <v/>
      </c>
      <c r="AH75" s="156">
        <f t="shared" si="67"/>
        <v>1.5716179546384659</v>
      </c>
      <c r="AI75" s="156">
        <f t="shared" si="68"/>
        <v>1.760369515082453</v>
      </c>
      <c r="AJ75" s="156">
        <f t="shared" si="69"/>
        <v>1.6797533897844206</v>
      </c>
      <c r="AK75" s="160">
        <f t="shared" si="95"/>
        <v>1.7215906381898547</v>
      </c>
      <c r="AL75" s="156"/>
      <c r="AM75" s="160">
        <f t="shared" si="70"/>
        <v>1.1064651953846325</v>
      </c>
      <c r="AN75" s="156">
        <f t="shared" si="71"/>
        <v>1.5606557608000182</v>
      </c>
      <c r="AO75" s="156">
        <f t="shared" si="72"/>
        <v>1.8075157281593439</v>
      </c>
      <c r="AP75" s="160">
        <f t="shared" si="73"/>
        <v>0.86247487214617236</v>
      </c>
      <c r="AQ75" s="156">
        <f t="shared" si="96"/>
        <v>1.106860589672559</v>
      </c>
      <c r="AR75" s="160">
        <f t="shared" si="97"/>
        <v>1.1014498242531507</v>
      </c>
      <c r="AS75" s="156"/>
      <c r="AT75" s="155">
        <f t="shared" si="74"/>
        <v>0.80727166507951109</v>
      </c>
      <c r="AU75" s="155">
        <f t="shared" si="75"/>
        <v>0.79909494507951395</v>
      </c>
      <c r="AV75" s="156">
        <f t="shared" si="76"/>
        <v>0.94005550245384972</v>
      </c>
      <c r="AW75" s="159">
        <f t="shared" si="98"/>
        <v>1.4406010491183698</v>
      </c>
      <c r="AX75" s="156" t="e">
        <f t="shared" si="77"/>
        <v>#VALUE!</v>
      </c>
      <c r="AY75" s="160">
        <f t="shared" si="78"/>
        <v>1.1966306403282307</v>
      </c>
      <c r="AZ75" s="156" t="str">
        <f t="shared" si="79"/>
        <v/>
      </c>
      <c r="BA75" s="160" t="e">
        <f t="shared" si="80"/>
        <v>#VALUE!</v>
      </c>
      <c r="BB75" s="156">
        <f t="shared" si="81"/>
        <v>0.70666738956156472</v>
      </c>
      <c r="BC75" s="156">
        <f t="shared" si="82"/>
        <v>1.1228044970717947</v>
      </c>
      <c r="BD75" s="156">
        <f t="shared" si="83"/>
        <v>1.3568621448856781</v>
      </c>
      <c r="BE75" s="156" t="e">
        <f t="shared" si="84"/>
        <v>#VALUE!</v>
      </c>
      <c r="BF75" s="159">
        <f t="shared" si="99"/>
        <v>1.336542309028212</v>
      </c>
      <c r="BG75" s="156">
        <f t="shared" si="100"/>
        <v>1.505589514578058</v>
      </c>
      <c r="BH75" s="156">
        <f t="shared" si="101"/>
        <v>1.6877840521285368</v>
      </c>
    </row>
    <row r="76" spans="1:60" x14ac:dyDescent="0.25">
      <c r="B76" s="68"/>
      <c r="L76" s="69">
        <f t="shared" si="55"/>
        <v>41857</v>
      </c>
      <c r="M76" s="155">
        <f t="shared" si="85"/>
        <v>0.72171051627950433</v>
      </c>
      <c r="N76" s="155">
        <f t="shared" si="56"/>
        <v>0.87393144495385489</v>
      </c>
      <c r="O76" s="156">
        <f t="shared" si="57"/>
        <v>1.0514564017820693</v>
      </c>
      <c r="P76" s="155">
        <f t="shared" si="58"/>
        <v>0.92569670522818992</v>
      </c>
      <c r="Q76" s="156">
        <f t="shared" si="86"/>
        <v>1.1502346483879116</v>
      </c>
      <c r="R76" s="159">
        <f t="shared" si="87"/>
        <v>1.2131481975892839</v>
      </c>
      <c r="S76" s="155">
        <f t="shared" si="59"/>
        <v>1.1869034201025523</v>
      </c>
      <c r="T76" s="156">
        <f t="shared" si="60"/>
        <v>1.2783886328230838</v>
      </c>
      <c r="U76" s="159">
        <f t="shared" si="88"/>
        <v>1.7470700367128522</v>
      </c>
      <c r="V76" s="159">
        <f t="shared" si="89"/>
        <v>1.7332307535189546</v>
      </c>
      <c r="W76" s="156">
        <f t="shared" si="90"/>
        <v>2.0220900908928483</v>
      </c>
      <c r="X76" s="160" t="str">
        <f t="shared" si="61"/>
        <v/>
      </c>
      <c r="Y76" s="156">
        <f t="shared" si="62"/>
        <v>1.3049902830999995</v>
      </c>
      <c r="Z76" s="156">
        <f t="shared" si="63"/>
        <v>1.6434342624560143</v>
      </c>
      <c r="AA76" s="156">
        <f t="shared" si="91"/>
        <v>1.7338672107808399</v>
      </c>
      <c r="AB76" s="160">
        <f t="shared" si="92"/>
        <v>2.1378492635714048</v>
      </c>
      <c r="AC76" s="156" t="e">
        <f t="shared" si="64"/>
        <v>#VALUE!</v>
      </c>
      <c r="AD76" s="156" t="str">
        <f t="shared" si="65"/>
        <v/>
      </c>
      <c r="AE76" s="156">
        <f t="shared" si="93"/>
        <v>1.755122623341741</v>
      </c>
      <c r="AF76" s="156">
        <f t="shared" si="94"/>
        <v>1.6546082400000106</v>
      </c>
      <c r="AG76" s="156" t="str">
        <f t="shared" si="66"/>
        <v/>
      </c>
      <c r="AH76" s="156">
        <f t="shared" si="67"/>
        <v>1.5663359424768974</v>
      </c>
      <c r="AI76" s="156">
        <f t="shared" si="68"/>
        <v>1.7480045896703329</v>
      </c>
      <c r="AJ76" s="156">
        <f t="shared" si="69"/>
        <v>1.6611321147832268</v>
      </c>
      <c r="AK76" s="160">
        <f t="shared" si="95"/>
        <v>1.7011651056202277</v>
      </c>
      <c r="AL76" s="156"/>
      <c r="AM76" s="160">
        <f t="shared" si="70"/>
        <v>1.1124485007692502</v>
      </c>
      <c r="AN76" s="156">
        <f t="shared" si="71"/>
        <v>1.5527396716999835</v>
      </c>
      <c r="AO76" s="156">
        <f t="shared" si="72"/>
        <v>1.7919403898626163</v>
      </c>
      <c r="AP76" s="160">
        <f t="shared" si="73"/>
        <v>0.85806917939229521</v>
      </c>
      <c r="AQ76" s="156">
        <f t="shared" si="96"/>
        <v>1.0870198729848664</v>
      </c>
      <c r="AR76" s="160">
        <f t="shared" si="97"/>
        <v>1.0788993074936819</v>
      </c>
      <c r="AS76" s="156"/>
      <c r="AT76" s="155">
        <f t="shared" si="74"/>
        <v>0.81039925895898968</v>
      </c>
      <c r="AU76" s="155">
        <f t="shared" si="75"/>
        <v>0.80120033645901412</v>
      </c>
      <c r="AV76" s="156">
        <f t="shared" si="76"/>
        <v>0.95515103100768073</v>
      </c>
      <c r="AW76" s="159">
        <f t="shared" si="98"/>
        <v>1.4150264522670017</v>
      </c>
      <c r="AX76" s="156" t="e">
        <f t="shared" si="77"/>
        <v>#VALUE!</v>
      </c>
      <c r="AY76" s="160">
        <f t="shared" si="78"/>
        <v>1.1858432400564305</v>
      </c>
      <c r="AZ76" s="156" t="str">
        <f t="shared" si="79"/>
        <v/>
      </c>
      <c r="BA76" s="160" t="e">
        <f t="shared" si="80"/>
        <v>#VALUE!</v>
      </c>
      <c r="BB76" s="156">
        <f t="shared" si="81"/>
        <v>0.70464745332308132</v>
      </c>
      <c r="BC76" s="156">
        <f t="shared" si="82"/>
        <v>1.0995061021725538</v>
      </c>
      <c r="BD76" s="156">
        <f t="shared" si="83"/>
        <v>1.3415005669642772</v>
      </c>
      <c r="BE76" s="156" t="e">
        <f>IF(BE40="","",BE40-(C40+(D40-C40)/($D$8-$C$8)*($BE$8-$C$8)))</f>
        <v>#VALUE!</v>
      </c>
      <c r="BF76" s="159">
        <f t="shared" si="99"/>
        <v>1.3316935388563844</v>
      </c>
      <c r="BG76" s="156">
        <f t="shared" si="100"/>
        <v>1.4841823839420645</v>
      </c>
      <c r="BH76" s="156">
        <f t="shared" si="101"/>
        <v>1.6709771473214277</v>
      </c>
    </row>
    <row r="77" spans="1:60" x14ac:dyDescent="0.25">
      <c r="B77" s="68"/>
      <c r="L77" s="69">
        <f t="shared" si="55"/>
        <v>41858</v>
      </c>
      <c r="M77" s="155">
        <f t="shared" si="85"/>
        <v>0.71603746662307</v>
      </c>
      <c r="N77" s="155">
        <f t="shared" si="56"/>
        <v>0.87541685267693037</v>
      </c>
      <c r="O77" s="156">
        <f t="shared" si="57"/>
        <v>1.0522178383076883</v>
      </c>
      <c r="P77" s="155">
        <f t="shared" si="58"/>
        <v>0.93118027093079814</v>
      </c>
      <c r="Q77" s="156">
        <f t="shared" si="86"/>
        <v>1.1555527035264506</v>
      </c>
      <c r="R77" s="159">
        <f t="shared" si="87"/>
        <v>1.2202353231285921</v>
      </c>
      <c r="S77" s="155">
        <f t="shared" si="59"/>
        <v>1.1853476473845923</v>
      </c>
      <c r="T77" s="156">
        <f t="shared" si="60"/>
        <v>1.3062314137615543</v>
      </c>
      <c r="U77" s="159">
        <f t="shared" si="88"/>
        <v>1.7610326087531529</v>
      </c>
      <c r="V77" s="159">
        <f t="shared" si="89"/>
        <v>1.7398490454873201</v>
      </c>
      <c r="W77" s="156">
        <f t="shared" si="90"/>
        <v>2.0240800050856942</v>
      </c>
      <c r="X77" s="160" t="str">
        <f t="shared" si="61"/>
        <v/>
      </c>
      <c r="Y77" s="156">
        <f t="shared" si="62"/>
        <v>1.3100804052000026</v>
      </c>
      <c r="Z77" s="156">
        <f t="shared" si="63"/>
        <v>1.6515400499834918</v>
      </c>
      <c r="AA77" s="156">
        <f t="shared" si="91"/>
        <v>1.7416367314168646</v>
      </c>
      <c r="AB77" s="160">
        <f t="shared" si="92"/>
        <v>2.1357086211428333</v>
      </c>
      <c r="AC77" s="156" t="e">
        <f t="shared" si="64"/>
        <v>#VALUE!</v>
      </c>
      <c r="AD77" s="156" t="str">
        <f t="shared" si="65"/>
        <v/>
      </c>
      <c r="AE77" s="156">
        <f t="shared" si="93"/>
        <v>1.761647286272134</v>
      </c>
      <c r="AF77" s="156">
        <f t="shared" si="94"/>
        <v>1.6627284200000148</v>
      </c>
      <c r="AG77" s="156" t="str">
        <f t="shared" si="66"/>
        <v/>
      </c>
      <c r="AH77" s="156">
        <f t="shared" si="67"/>
        <v>1.5710995888384733</v>
      </c>
      <c r="AI77" s="156">
        <f t="shared" si="68"/>
        <v>1.7561037036263851</v>
      </c>
      <c r="AJ77" s="156">
        <f t="shared" si="69"/>
        <v>1.6716379584947454</v>
      </c>
      <c r="AK77" s="160">
        <f t="shared" si="95"/>
        <v>1.7055162972531246</v>
      </c>
      <c r="AL77" s="156"/>
      <c r="AM77" s="160">
        <f t="shared" si="70"/>
        <v>1.1107561053845751</v>
      </c>
      <c r="AN77" s="156">
        <f t="shared" si="71"/>
        <v>1.5583313663999876</v>
      </c>
      <c r="AO77" s="156">
        <f t="shared" si="72"/>
        <v>1.8000402965109723</v>
      </c>
      <c r="AP77" s="160">
        <f t="shared" si="73"/>
        <v>0.83566261024617061</v>
      </c>
      <c r="AQ77" s="156">
        <f t="shared" si="96"/>
        <v>1.0844510794080362</v>
      </c>
      <c r="AR77" s="160">
        <f t="shared" si="97"/>
        <v>1.0803017721708672</v>
      </c>
      <c r="AS77" s="156"/>
      <c r="AT77" s="155">
        <f t="shared" si="74"/>
        <v>0.81293140704612954</v>
      </c>
      <c r="AU77" s="155">
        <f t="shared" si="75"/>
        <v>0.8037333395461137</v>
      </c>
      <c r="AV77" s="156">
        <f t="shared" si="76"/>
        <v>0.94231289905383653</v>
      </c>
      <c r="AW77" s="159">
        <f t="shared" si="98"/>
        <v>1.4218664062909374</v>
      </c>
      <c r="AX77" s="156" t="e">
        <f t="shared" si="77"/>
        <v>#VALUE!</v>
      </c>
      <c r="AY77" s="160">
        <f t="shared" si="78"/>
        <v>1.1879288200615612</v>
      </c>
      <c r="AZ77" s="156" t="str">
        <f t="shared" si="79"/>
        <v/>
      </c>
      <c r="BA77" s="160" t="e">
        <f t="shared" si="80"/>
        <v>#VALUE!</v>
      </c>
      <c r="BB77" s="156">
        <f t="shared" si="81"/>
        <v>0.70322166976154943</v>
      </c>
      <c r="BC77" s="156">
        <f t="shared" si="82"/>
        <v>1.1040656563413043</v>
      </c>
      <c r="BD77" s="156">
        <f t="shared" si="83"/>
        <v>1.337908341328589</v>
      </c>
      <c r="BE77" s="156" t="e">
        <f t="shared" si="84"/>
        <v>#VALUE!</v>
      </c>
      <c r="BF77" s="159">
        <f t="shared" si="99"/>
        <v>1.3356497096615305</v>
      </c>
      <c r="BG77" s="156">
        <f t="shared" si="100"/>
        <v>1.4895609735642061</v>
      </c>
      <c r="BH77" s="156">
        <f t="shared" si="101"/>
        <v>1.6758023199428349</v>
      </c>
    </row>
    <row r="78" spans="1:60" x14ac:dyDescent="0.25">
      <c r="B78" s="68"/>
      <c r="L78" s="69">
        <f t="shared" si="55"/>
        <v>41859</v>
      </c>
      <c r="M78" s="155">
        <f t="shared" si="85"/>
        <v>0.70149831025640275</v>
      </c>
      <c r="N78" s="155">
        <f t="shared" si="56"/>
        <v>0.8667980955769008</v>
      </c>
      <c r="O78" s="156">
        <f t="shared" si="57"/>
        <v>1.04758623897433</v>
      </c>
      <c r="P78" s="155">
        <f t="shared" si="58"/>
        <v>0.94499651839743093</v>
      </c>
      <c r="Q78" s="156">
        <f t="shared" si="86"/>
        <v>1.1685153130415484</v>
      </c>
      <c r="R78" s="159">
        <f t="shared" si="87"/>
        <v>1.2218916385713987</v>
      </c>
      <c r="S78" s="155">
        <f t="shared" si="59"/>
        <v>1.1822349412179554</v>
      </c>
      <c r="T78" s="156">
        <f t="shared" si="60"/>
        <v>1.2827381109615335</v>
      </c>
      <c r="U78" s="159">
        <f t="shared" si="88"/>
        <v>1.7710932291120933</v>
      </c>
      <c r="V78" s="159">
        <f t="shared" si="89"/>
        <v>1.7454037521075927</v>
      </c>
      <c r="W78" s="156">
        <f t="shared" si="90"/>
        <v>2.0211678507142903</v>
      </c>
      <c r="X78" s="160" t="str">
        <f t="shared" si="61"/>
        <v/>
      </c>
      <c r="Y78" s="156">
        <f t="shared" si="62"/>
        <v>1.3070104599999866</v>
      </c>
      <c r="Z78" s="156">
        <f t="shared" si="63"/>
        <v>1.6761414254834786</v>
      </c>
      <c r="AA78" s="156">
        <f t="shared" si="91"/>
        <v>1.7503561854408192</v>
      </c>
      <c r="AB78" s="160">
        <f t="shared" si="92"/>
        <v>2.1368747328571178</v>
      </c>
      <c r="AC78" s="156" t="e">
        <f>IF(AC42="","",AC42-(C42+(D42-C42)/($D$8-$C$8)*($AC$8-$C$8)))</f>
        <v>#VALUE!</v>
      </c>
      <c r="AD78" s="156" t="str">
        <f t="shared" si="65"/>
        <v/>
      </c>
      <c r="AE78" s="156">
        <f t="shared" si="93"/>
        <v>1.7733698204367059</v>
      </c>
      <c r="AF78" s="156">
        <f t="shared" si="94"/>
        <v>1.6631651924999824</v>
      </c>
      <c r="AG78" s="156" t="str">
        <f t="shared" si="66"/>
        <v/>
      </c>
      <c r="AH78" s="156">
        <f t="shared" si="67"/>
        <v>1.5741756815384687</v>
      </c>
      <c r="AI78" s="156">
        <f t="shared" si="68"/>
        <v>1.775047763626378</v>
      </c>
      <c r="AJ78" s="156">
        <f t="shared" si="69"/>
        <v>1.6926760463795389</v>
      </c>
      <c r="AK78" s="160">
        <f t="shared" si="95"/>
        <v>1.7141687083481187</v>
      </c>
      <c r="AL78" s="156"/>
      <c r="AM78" s="160">
        <f t="shared" si="70"/>
        <v>1.0957976953846216</v>
      </c>
      <c r="AN78" s="156">
        <f t="shared" si="71"/>
        <v>1.5685581800000037</v>
      </c>
      <c r="AO78" s="156">
        <f t="shared" si="72"/>
        <v>1.8222186865109578</v>
      </c>
      <c r="AP78" s="160">
        <f t="shared" si="73"/>
        <v>0.84087083634617876</v>
      </c>
      <c r="AQ78" s="156">
        <f t="shared" si="96"/>
        <v>1.0974450644269433</v>
      </c>
      <c r="AR78" s="160">
        <f t="shared" si="97"/>
        <v>1.0799165252974863</v>
      </c>
      <c r="AS78" s="156"/>
      <c r="AT78" s="155">
        <f t="shared" si="74"/>
        <v>0.78266527051279544</v>
      </c>
      <c r="AU78" s="155">
        <f t="shared" si="75"/>
        <v>0.78266527051279544</v>
      </c>
      <c r="AV78" s="156">
        <f t="shared" si="76"/>
        <v>0.93871648865385726</v>
      </c>
      <c r="AW78" s="159">
        <f>IF(AW42="","",AW42-(F42+(G42-F42)/($G$8-$F$8)*($AW$8-$F$8)))</f>
        <v>1.4343272584572011</v>
      </c>
      <c r="AX78" s="156" t="e">
        <f t="shared" si="77"/>
        <v>#VALUE!</v>
      </c>
      <c r="AY78" s="160">
        <f t="shared" si="78"/>
        <v>1.1945208117948858</v>
      </c>
      <c r="AZ78" s="156" t="str">
        <f t="shared" si="79"/>
        <v/>
      </c>
      <c r="BA78" s="160" t="e">
        <f t="shared" si="80"/>
        <v>#VALUE!</v>
      </c>
      <c r="BB78" s="156">
        <f t="shared" si="81"/>
        <v>0.69935854846154744</v>
      </c>
      <c r="BC78" s="156">
        <f t="shared" si="82"/>
        <v>1.1135483142506306</v>
      </c>
      <c r="BD78" s="156">
        <f t="shared" si="83"/>
        <v>1.339293403571407</v>
      </c>
      <c r="BE78" s="156" t="e">
        <f t="shared" si="84"/>
        <v>#VALUE!</v>
      </c>
      <c r="BF78" s="159">
        <f t="shared" si="99"/>
        <v>1.3377558417948721</v>
      </c>
      <c r="BG78" s="156">
        <f t="shared" si="100"/>
        <v>1.5026531848866709</v>
      </c>
      <c r="BH78" s="156">
        <f t="shared" si="101"/>
        <v>1.6828226603571297</v>
      </c>
    </row>
    <row r="79" spans="1:60" x14ac:dyDescent="0.25">
      <c r="B79" s="68"/>
      <c r="L79" s="69">
        <f t="shared" si="55"/>
        <v>41862</v>
      </c>
      <c r="M79" s="155">
        <f t="shared" si="85"/>
        <v>0.6952313017307703</v>
      </c>
      <c r="N79" s="155">
        <f t="shared" si="56"/>
        <v>0.86194564326921963</v>
      </c>
      <c r="O79" s="156">
        <f t="shared" si="57"/>
        <v>1.0229233230769452</v>
      </c>
      <c r="P79" s="155">
        <f t="shared" si="58"/>
        <v>0.93807841230774081</v>
      </c>
      <c r="Q79" s="156">
        <f t="shared" si="86"/>
        <v>1.1848042596536619</v>
      </c>
      <c r="R79" s="159">
        <f t="shared" si="87"/>
        <v>1.2362025897000155</v>
      </c>
      <c r="S79" s="155">
        <f t="shared" si="59"/>
        <v>1.1734566338461523</v>
      </c>
      <c r="T79" s="156">
        <f t="shared" si="60"/>
        <v>1.3063798546153573</v>
      </c>
      <c r="U79" s="159">
        <f t="shared" si="88"/>
        <v>1.7832729923992563</v>
      </c>
      <c r="V79" s="159">
        <f t="shared" si="89"/>
        <v>1.7691619303480959</v>
      </c>
      <c r="W79" s="156">
        <f t="shared" si="90"/>
        <v>2.0302758828000256</v>
      </c>
      <c r="X79" s="160" t="str">
        <f t="shared" si="61"/>
        <v/>
      </c>
      <c r="Y79" s="156">
        <f t="shared" si="62"/>
        <v>1.3112443325000216</v>
      </c>
      <c r="Z79" s="156">
        <f t="shared" si="63"/>
        <v>1.6762464158406258</v>
      </c>
      <c r="AA79" s="156">
        <f t="shared" si="91"/>
        <v>1.771893304659967</v>
      </c>
      <c r="AB79" s="160">
        <f t="shared" si="92"/>
        <v>2.1532554415000043</v>
      </c>
      <c r="AC79" s="156" t="e">
        <f t="shared" si="64"/>
        <v>#VALUE!</v>
      </c>
      <c r="AD79" s="156" t="str">
        <f t="shared" si="65"/>
        <v/>
      </c>
      <c r="AE79" s="156">
        <f t="shared" si="93"/>
        <v>1.7767328237658138</v>
      </c>
      <c r="AF79" s="156">
        <f t="shared" si="94"/>
        <v>1.6839148075000088</v>
      </c>
      <c r="AG79" s="156" t="str">
        <f t="shared" si="66"/>
        <v/>
      </c>
      <c r="AH79" s="156">
        <f t="shared" si="67"/>
        <v>1.5760600078846143</v>
      </c>
      <c r="AI79" s="156">
        <f t="shared" si="68"/>
        <v>1.7673456775549519</v>
      </c>
      <c r="AJ79" s="156">
        <f t="shared" si="69"/>
        <v>1.6976496658530893</v>
      </c>
      <c r="AK79" s="160">
        <f t="shared" si="95"/>
        <v>1.7290778280380099</v>
      </c>
      <c r="AL79" s="156"/>
      <c r="AM79" s="160">
        <f t="shared" si="70"/>
        <v>1.0809037838461357</v>
      </c>
      <c r="AN79" s="156">
        <f t="shared" si="71"/>
        <v>1.5439356524999956</v>
      </c>
      <c r="AO79" s="156">
        <f t="shared" si="72"/>
        <v>1.8228735404395735</v>
      </c>
      <c r="AP79" s="160">
        <f t="shared" si="73"/>
        <v>0.84157749096157763</v>
      </c>
      <c r="AQ79" s="156">
        <f t="shared" si="96"/>
        <v>1.1121271814420766</v>
      </c>
      <c r="AR79" s="160">
        <f t="shared" si="97"/>
        <v>1.1037498165506339</v>
      </c>
      <c r="AS79" s="156"/>
      <c r="AT79" s="155">
        <f t="shared" si="74"/>
        <v>0.77338175096152639</v>
      </c>
      <c r="AU79" s="155">
        <f t="shared" si="75"/>
        <v>0.77338175096152639</v>
      </c>
      <c r="AV79" s="156">
        <f t="shared" si="76"/>
        <v>0.92455851403842937</v>
      </c>
      <c r="AW79" s="159">
        <f t="shared" si="98"/>
        <v>1.4645833411901918</v>
      </c>
      <c r="AX79" s="156" t="e">
        <f t="shared" si="77"/>
        <v>#VALUE!</v>
      </c>
      <c r="AY79" s="160">
        <f t="shared" si="78"/>
        <v>1.1921509346153876</v>
      </c>
      <c r="AZ79" s="156" t="str">
        <f t="shared" si="79"/>
        <v/>
      </c>
      <c r="BA79" s="160" t="e">
        <f t="shared" si="80"/>
        <v>#VALUE!</v>
      </c>
      <c r="BB79" s="156">
        <f t="shared" si="81"/>
        <v>0.69094055711538394</v>
      </c>
      <c r="BC79" s="156">
        <f t="shared" si="82"/>
        <v>1.1336324095781007</v>
      </c>
      <c r="BD79" s="156">
        <f t="shared" si="83"/>
        <v>1.3465610659000067</v>
      </c>
      <c r="BE79" s="156" t="e">
        <f t="shared" si="84"/>
        <v>#VALUE!</v>
      </c>
      <c r="BF79" s="159">
        <f t="shared" si="99"/>
        <v>1.3405918971153739</v>
      </c>
      <c r="BG79" s="156">
        <f t="shared" si="100"/>
        <v>1.5165868259445618</v>
      </c>
      <c r="BH79" s="156">
        <f t="shared" si="101"/>
        <v>1.6840107748000372</v>
      </c>
    </row>
    <row r="80" spans="1:60" x14ac:dyDescent="0.25">
      <c r="B80" s="68"/>
      <c r="L80" s="69">
        <f t="shared" si="55"/>
        <v>41863</v>
      </c>
      <c r="M80" s="155">
        <f t="shared" si="85"/>
        <v>0.6973556714846012</v>
      </c>
      <c r="N80" s="155">
        <f t="shared" si="56"/>
        <v>0.86453140191536626</v>
      </c>
      <c r="O80" s="156">
        <f t="shared" si="57"/>
        <v>1.0461004964615128</v>
      </c>
      <c r="P80" s="155">
        <f t="shared" si="58"/>
        <v>0.92737809344615663</v>
      </c>
      <c r="Q80" s="156">
        <f t="shared" si="86"/>
        <v>1.16704712591938</v>
      </c>
      <c r="R80" s="159">
        <f t="shared" si="87"/>
        <v>1.2370750260000207</v>
      </c>
      <c r="S80" s="155">
        <f t="shared" si="59"/>
        <v>1.1733365490769465</v>
      </c>
      <c r="T80" s="156">
        <f t="shared" si="60"/>
        <v>1.3045264540923025</v>
      </c>
      <c r="U80" s="159">
        <f t="shared" si="88"/>
        <v>1.7787391205856276</v>
      </c>
      <c r="V80" s="159">
        <f t="shared" si="89"/>
        <v>1.7613747129177302</v>
      </c>
      <c r="W80" s="156">
        <f t="shared" si="90"/>
        <v>2.0345326940000463</v>
      </c>
      <c r="X80" s="160" t="str">
        <f t="shared" si="61"/>
        <v/>
      </c>
      <c r="Y80" s="156">
        <f t="shared" si="62"/>
        <v>1.3091368725999768</v>
      </c>
      <c r="Z80" s="156">
        <f t="shared" si="63"/>
        <v>1.6659813844341063</v>
      </c>
      <c r="AA80" s="156">
        <f t="shared" si="91"/>
        <v>1.7614465185390369</v>
      </c>
      <c r="AB80" s="160">
        <f t="shared" si="92"/>
        <v>2.1544259899999858</v>
      </c>
      <c r="AC80" s="156" t="e">
        <f t="shared" si="64"/>
        <v>#VALUE!</v>
      </c>
      <c r="AD80" s="156" t="str">
        <f t="shared" si="65"/>
        <v/>
      </c>
      <c r="AE80" s="156">
        <f t="shared" si="93"/>
        <v>1.781891542518995</v>
      </c>
      <c r="AF80" s="156">
        <f t="shared" si="94"/>
        <v>1.6889528000000098</v>
      </c>
      <c r="AG80" s="156" t="str">
        <f t="shared" si="66"/>
        <v/>
      </c>
      <c r="AH80" s="156">
        <f t="shared" si="67"/>
        <v>1.5711992597076936</v>
      </c>
      <c r="AI80" s="156">
        <f t="shared" si="68"/>
        <v>1.7591365770055138</v>
      </c>
      <c r="AJ80" s="156">
        <f t="shared" si="69"/>
        <v>1.686381103302927</v>
      </c>
      <c r="AK80" s="160">
        <f t="shared" si="95"/>
        <v>1.7275187001455645</v>
      </c>
      <c r="AL80" s="156"/>
      <c r="AM80" s="160">
        <f t="shared" si="70"/>
        <v>1.0873247330769109</v>
      </c>
      <c r="AN80" s="156">
        <f t="shared" si="71"/>
        <v>1.5580344081999984</v>
      </c>
      <c r="AO80" s="156">
        <f t="shared" si="72"/>
        <v>1.8105460960439732</v>
      </c>
      <c r="AP80" s="160">
        <f t="shared" si="73"/>
        <v>0.83727089146921596</v>
      </c>
      <c r="AQ80" s="156">
        <f t="shared" si="96"/>
        <v>1.1025025673992523</v>
      </c>
      <c r="AR80" s="160">
        <f t="shared" si="97"/>
        <v>1.0955214843607264</v>
      </c>
      <c r="AS80" s="156"/>
      <c r="AT80" s="155">
        <f t="shared" si="74"/>
        <v>0.77686863736919065</v>
      </c>
      <c r="AU80" s="155">
        <f t="shared" si="75"/>
        <v>0.77686863736919065</v>
      </c>
      <c r="AV80" s="156">
        <f t="shared" si="76"/>
        <v>0.92437744943076083</v>
      </c>
      <c r="AW80" s="159">
        <f t="shared" si="98"/>
        <v>1.4559264151133684</v>
      </c>
      <c r="AX80" s="156" t="e">
        <f t="shared" si="77"/>
        <v>#VALUE!</v>
      </c>
      <c r="AY80" s="160">
        <f t="shared" si="78"/>
        <v>1.1782618234922895</v>
      </c>
      <c r="AZ80" s="156" t="str">
        <f t="shared" si="79"/>
        <v/>
      </c>
      <c r="BA80" s="160" t="e">
        <f t="shared" si="80"/>
        <v>#VALUE!</v>
      </c>
      <c r="BB80" s="156">
        <f t="shared" si="81"/>
        <v>0.69399901959228583</v>
      </c>
      <c r="BC80" s="156">
        <f t="shared" si="82"/>
        <v>1.127353336983643</v>
      </c>
      <c r="BD80" s="156">
        <f t="shared" si="83"/>
        <v>1.3622745420000228</v>
      </c>
      <c r="BE80" s="156" t="e">
        <f t="shared" si="84"/>
        <v>#VALUE!</v>
      </c>
      <c r="BF80" s="159">
        <f t="shared" si="99"/>
        <v>1.336000298292304</v>
      </c>
      <c r="BG80" s="156">
        <f t="shared" si="100"/>
        <v>1.5080355404470724</v>
      </c>
      <c r="BH80" s="156">
        <f t="shared" si="101"/>
        <v>1.7005696165000099</v>
      </c>
    </row>
    <row r="81" spans="2:60" x14ac:dyDescent="0.25">
      <c r="B81" s="68"/>
      <c r="L81" s="69">
        <f t="shared" si="55"/>
        <v>41864</v>
      </c>
      <c r="M81" s="155">
        <f t="shared" si="85"/>
        <v>0.68161046317691154</v>
      </c>
      <c r="N81" s="155">
        <f t="shared" si="56"/>
        <v>0.8062254637230879</v>
      </c>
      <c r="O81" s="156">
        <f t="shared" si="57"/>
        <v>0.816013105692317</v>
      </c>
      <c r="P81" s="155">
        <f t="shared" si="58"/>
        <v>0.91437849436923813</v>
      </c>
      <c r="Q81" s="156">
        <f t="shared" si="86"/>
        <v>1.1508101034760854</v>
      </c>
      <c r="R81" s="159">
        <f t="shared" si="87"/>
        <v>1.2228561885428695</v>
      </c>
      <c r="S81" s="155">
        <f t="shared" si="59"/>
        <v>1.1612549506153753</v>
      </c>
      <c r="T81" s="156">
        <f t="shared" si="60"/>
        <v>1.293725236438465</v>
      </c>
      <c r="U81" s="159">
        <f t="shared" si="88"/>
        <v>1.7608056725566827</v>
      </c>
      <c r="V81" s="159">
        <f t="shared" si="89"/>
        <v>1.7480552958860942</v>
      </c>
      <c r="W81" s="156">
        <f t="shared" si="90"/>
        <v>2.0249307525285989</v>
      </c>
      <c r="X81" s="160" t="str">
        <f t="shared" si="61"/>
        <v/>
      </c>
      <c r="Y81" s="156">
        <f t="shared" si="62"/>
        <v>1.2986737640999912</v>
      </c>
      <c r="Z81" s="156">
        <f t="shared" si="63"/>
        <v>1.6384692636758702</v>
      </c>
      <c r="AA81" s="156">
        <f t="shared" si="91"/>
        <v>1.7461129905037662</v>
      </c>
      <c r="AB81" s="160">
        <f t="shared" si="92"/>
        <v>2.1499599737143003</v>
      </c>
      <c r="AC81" s="156" t="e">
        <f t="shared" si="64"/>
        <v>#VALUE!</v>
      </c>
      <c r="AD81" s="156" t="str">
        <f t="shared" si="65"/>
        <v/>
      </c>
      <c r="AE81" s="156">
        <f t="shared" si="93"/>
        <v>1.7675423309493752</v>
      </c>
      <c r="AF81" s="156">
        <f t="shared" si="94"/>
        <v>1.6756338375000013</v>
      </c>
      <c r="AG81" s="156" t="str">
        <f t="shared" si="66"/>
        <v/>
      </c>
      <c r="AH81" s="156">
        <f t="shared" si="67"/>
        <v>1.5620020918615478</v>
      </c>
      <c r="AI81" s="156">
        <f t="shared" si="68"/>
        <v>1.7453662013187086</v>
      </c>
      <c r="AJ81" s="156">
        <f t="shared" si="69"/>
        <v>1.6667613832430082</v>
      </c>
      <c r="AK81" s="160">
        <f t="shared" si="95"/>
        <v>1.7142004072785078</v>
      </c>
      <c r="AL81" s="156"/>
      <c r="AM81" s="160">
        <f t="shared" si="70"/>
        <v>1.0637989546153728</v>
      </c>
      <c r="AN81" s="156">
        <f t="shared" si="71"/>
        <v>1.5509406262000081</v>
      </c>
      <c r="AO81" s="156">
        <f t="shared" si="72"/>
        <v>1.791419168049468</v>
      </c>
      <c r="AP81" s="160">
        <f t="shared" si="73"/>
        <v>0.82736007485383878</v>
      </c>
      <c r="AQ81" s="156">
        <f t="shared" si="96"/>
        <v>1.0816877218450873</v>
      </c>
      <c r="AR81" s="160">
        <f t="shared" si="97"/>
        <v>1.0873512355380006</v>
      </c>
      <c r="AS81" s="156"/>
      <c r="AT81" s="155">
        <f t="shared" si="74"/>
        <v>0.75828612925385563</v>
      </c>
      <c r="AU81" s="155">
        <f t="shared" si="75"/>
        <v>0.75828612925385563</v>
      </c>
      <c r="AV81" s="156">
        <f t="shared" si="76"/>
        <v>0.91442720204612327</v>
      </c>
      <c r="AW81" s="159">
        <f t="shared" si="98"/>
        <v>1.4389251582368043</v>
      </c>
      <c r="AX81" s="156" t="e">
        <f t="shared" si="77"/>
        <v>#VALUE!</v>
      </c>
      <c r="AY81" s="160">
        <f t="shared" si="78"/>
        <v>1.1763292493384485</v>
      </c>
      <c r="AZ81" s="156" t="str">
        <f t="shared" si="79"/>
        <v/>
      </c>
      <c r="BA81" s="160" t="e">
        <f t="shared" si="80"/>
        <v>#VALUE!</v>
      </c>
      <c r="BB81" s="156">
        <f t="shared" si="81"/>
        <v>0.67053438193844306</v>
      </c>
      <c r="BC81" s="156">
        <f t="shared" si="82"/>
        <v>1.1081530866435818</v>
      </c>
      <c r="BD81" s="156">
        <f t="shared" si="83"/>
        <v>1.3504386279428644</v>
      </c>
      <c r="BE81" s="156" t="e">
        <f t="shared" si="84"/>
        <v>#VALUE!</v>
      </c>
      <c r="BF81" s="159">
        <f t="shared" si="99"/>
        <v>1.3274781886384606</v>
      </c>
      <c r="BG81" s="156">
        <f t="shared" si="100"/>
        <v>1.4916791266561695</v>
      </c>
      <c r="BH81" s="156">
        <f t="shared" si="101"/>
        <v>1.6884920933143039</v>
      </c>
    </row>
    <row r="82" spans="2:60" x14ac:dyDescent="0.25">
      <c r="B82" s="68"/>
      <c r="L82" s="69">
        <f t="shared" si="55"/>
        <v>41865</v>
      </c>
      <c r="M82" s="155">
        <f t="shared" si="85"/>
        <v>0.68252637314359044</v>
      </c>
      <c r="N82" s="155">
        <f t="shared" si="56"/>
        <v>0.83160884062305307</v>
      </c>
      <c r="O82" s="156">
        <f t="shared" si="57"/>
        <v>0.94758590302565038</v>
      </c>
      <c r="P82" s="155">
        <f t="shared" si="58"/>
        <v>0.92582904400253918</v>
      </c>
      <c r="Q82" s="156">
        <f t="shared" si="86"/>
        <v>1.1550805766750916</v>
      </c>
      <c r="R82" s="159">
        <f t="shared" si="87"/>
        <v>1.2164762036393197</v>
      </c>
      <c r="S82" s="155">
        <f t="shared" si="59"/>
        <v>1.1597849577820409</v>
      </c>
      <c r="T82" s="156">
        <f t="shared" si="60"/>
        <v>1.2720043256384885</v>
      </c>
      <c r="U82" s="159">
        <f t="shared" si="88"/>
        <v>1.7579136685327761</v>
      </c>
      <c r="V82" s="159">
        <f t="shared" si="89"/>
        <v>1.7477843351202491</v>
      </c>
      <c r="W82" s="156">
        <f t="shared" si="90"/>
        <v>2.0095863785928278</v>
      </c>
      <c r="X82" s="160" t="str">
        <f t="shared" si="61"/>
        <v/>
      </c>
      <c r="Y82" s="156">
        <f t="shared" si="62"/>
        <v>1.2972179894000133</v>
      </c>
      <c r="Z82" s="156">
        <f t="shared" si="63"/>
        <v>1.6444531120934371</v>
      </c>
      <c r="AA82" s="156">
        <f t="shared" si="91"/>
        <v>1.7501630447355288</v>
      </c>
      <c r="AB82" s="160">
        <f t="shared" si="92"/>
        <v>2.1397688195714348</v>
      </c>
      <c r="AC82" s="156" t="e">
        <f t="shared" si="64"/>
        <v>#VALUE!</v>
      </c>
      <c r="AD82" s="156" t="str">
        <f t="shared" si="65"/>
        <v/>
      </c>
      <c r="AE82" s="156">
        <f t="shared" si="93"/>
        <v>1.7695132046645403</v>
      </c>
      <c r="AF82" s="156">
        <f t="shared" si="94"/>
        <v>1.6692892425000272</v>
      </c>
      <c r="AG82" s="156" t="str">
        <f t="shared" si="66"/>
        <v/>
      </c>
      <c r="AH82" s="156">
        <f t="shared" si="67"/>
        <v>1.564848229061532</v>
      </c>
      <c r="AI82" s="156">
        <f>IF(AI46="","",AI46-(E46+(F46-E46)/($F$8-$E$8)*($AI$8-$E$8)))</f>
        <v>1.7515900519505641</v>
      </c>
      <c r="AJ82" s="156">
        <f t="shared" si="69"/>
        <v>1.6711861676823512</v>
      </c>
      <c r="AK82" s="160">
        <f t="shared" si="95"/>
        <v>1.7174389065949285</v>
      </c>
      <c r="AL82" s="156"/>
      <c r="AM82" s="160">
        <f t="shared" si="70"/>
        <v>1.0670076971153852</v>
      </c>
      <c r="AN82" s="156">
        <f t="shared" si="71"/>
        <v>1.555621118299972</v>
      </c>
      <c r="AO82" s="156">
        <f t="shared" si="72"/>
        <v>1.7956695031044418</v>
      </c>
      <c r="AP82" s="160">
        <f t="shared" si="73"/>
        <v>0.82861064445383725</v>
      </c>
      <c r="AQ82" s="156">
        <f t="shared" si="96"/>
        <v>1.0860454058438558</v>
      </c>
      <c r="AR82" s="160">
        <f t="shared" si="97"/>
        <v>1.0883912196265726</v>
      </c>
      <c r="AS82" s="156"/>
      <c r="AT82" s="155">
        <f t="shared" si="74"/>
        <v>0.75393349738719317</v>
      </c>
      <c r="AU82" s="155">
        <f t="shared" si="75"/>
        <v>0.75495533488720801</v>
      </c>
      <c r="AV82" s="156">
        <f t="shared" si="76"/>
        <v>0.9080627676461468</v>
      </c>
      <c r="AW82" s="159">
        <f t="shared" si="98"/>
        <v>1.4432889609257051</v>
      </c>
      <c r="AX82" s="156" t="e">
        <f t="shared" si="77"/>
        <v>#VALUE!</v>
      </c>
      <c r="AY82" s="160">
        <f t="shared" si="78"/>
        <v>1.1787413459051206</v>
      </c>
      <c r="AZ82" s="156" t="str">
        <f t="shared" si="79"/>
        <v/>
      </c>
      <c r="BA82" s="160" t="e">
        <f t="shared" si="80"/>
        <v>#VALUE!</v>
      </c>
      <c r="BB82" s="156">
        <f t="shared" si="81"/>
        <v>0.67286086263848599</v>
      </c>
      <c r="BC82" s="156">
        <f t="shared" si="82"/>
        <v>1.1060837074496126</v>
      </c>
      <c r="BD82" s="156">
        <f t="shared" si="83"/>
        <v>1.3471868425642857</v>
      </c>
      <c r="BE82" s="156" t="e">
        <f t="shared" si="84"/>
        <v>#VALUE!</v>
      </c>
      <c r="BF82" s="159">
        <f t="shared" si="99"/>
        <v>1.3295281821051197</v>
      </c>
      <c r="BG82" s="156">
        <f t="shared" si="100"/>
        <v>1.4990121765680016</v>
      </c>
      <c r="BH82" s="156">
        <f t="shared" si="101"/>
        <v>1.6841965330214412</v>
      </c>
    </row>
    <row r="83" spans="2:60" x14ac:dyDescent="0.25">
      <c r="B83" s="68"/>
      <c r="L83" s="69">
        <f t="shared" si="55"/>
        <v>41866</v>
      </c>
      <c r="M83" s="155">
        <f t="shared" si="85"/>
        <v>0.67226341565384029</v>
      </c>
      <c r="N83" s="155">
        <f t="shared" si="56"/>
        <v>0.82947763984616163</v>
      </c>
      <c r="O83" s="156">
        <f t="shared" si="57"/>
        <v>0.95300958788460521</v>
      </c>
      <c r="P83" s="155">
        <f t="shared" si="58"/>
        <v>0.92593147353844385</v>
      </c>
      <c r="Q83" s="156">
        <f t="shared" si="86"/>
        <v>1.157649513633487</v>
      </c>
      <c r="R83" s="159">
        <f t="shared" si="87"/>
        <v>1.2205544342857335</v>
      </c>
      <c r="S83" s="155">
        <f t="shared" si="59"/>
        <v>1.1554764692307504</v>
      </c>
      <c r="T83" s="156">
        <f t="shared" si="60"/>
        <v>1.2878073685769147</v>
      </c>
      <c r="U83" s="159">
        <f t="shared" si="88"/>
        <v>1.7640567119206736</v>
      </c>
      <c r="V83" s="159">
        <f t="shared" si="89"/>
        <v>1.7537275776645522</v>
      </c>
      <c r="W83" s="156">
        <f t="shared" si="90"/>
        <v>2.0119577103571427</v>
      </c>
      <c r="X83" s="160" t="str">
        <f t="shared" si="61"/>
        <v/>
      </c>
      <c r="Y83" s="156">
        <f t="shared" si="62"/>
        <v>1.3000904594999643</v>
      </c>
      <c r="Z83" s="156">
        <f t="shared" si="63"/>
        <v>1.6422929896648499</v>
      </c>
      <c r="AA83" s="156">
        <f t="shared" si="91"/>
        <v>1.7527748217947172</v>
      </c>
      <c r="AB83" s="160">
        <f t="shared" si="92"/>
        <v>2.1441628589285493</v>
      </c>
      <c r="AC83" s="156" t="e">
        <f t="shared" si="64"/>
        <v>#VALUE!</v>
      </c>
      <c r="AD83" s="156" t="str">
        <f t="shared" si="65"/>
        <v/>
      </c>
      <c r="AE83" s="156">
        <f t="shared" si="93"/>
        <v>1.7733961454620362</v>
      </c>
      <c r="AF83" s="156">
        <f t="shared" si="94"/>
        <v>1.6711266775000233</v>
      </c>
      <c r="AG83" s="156" t="str">
        <f t="shared" si="66"/>
        <v/>
      </c>
      <c r="AH83" s="156">
        <f t="shared" si="67"/>
        <v>1.5673127699230607</v>
      </c>
      <c r="AI83" s="156">
        <f t="shared" si="68"/>
        <v>1.7525069237362652</v>
      </c>
      <c r="AJ83" s="156">
        <f t="shared" si="69"/>
        <v>1.6491143946554008</v>
      </c>
      <c r="AK83" s="160">
        <f t="shared" si="95"/>
        <v>1.7120690002088779</v>
      </c>
      <c r="AL83" s="156"/>
      <c r="AM83" s="160">
        <f t="shared" si="70"/>
        <v>1.0609470992307743</v>
      </c>
      <c r="AN83" s="156">
        <f t="shared" si="71"/>
        <v>1.5636237689999959</v>
      </c>
      <c r="AO83" s="156">
        <f t="shared" si="72"/>
        <v>1.7945270248901264</v>
      </c>
      <c r="AP83" s="160">
        <f t="shared" si="73"/>
        <v>0.83026663880766671</v>
      </c>
      <c r="AQ83" s="156">
        <f t="shared" si="96"/>
        <v>1.0875059014168871</v>
      </c>
      <c r="AR83" s="160">
        <f t="shared" si="97"/>
        <v>1.0933761002784586</v>
      </c>
      <c r="AS83" s="156"/>
      <c r="AT83" s="155">
        <f t="shared" si="74"/>
        <v>0.74972091930768281</v>
      </c>
      <c r="AU83" s="155">
        <f t="shared" si="75"/>
        <v>0.74972091930768281</v>
      </c>
      <c r="AV83" s="156">
        <f t="shared" si="76"/>
        <v>0.90386648919230028</v>
      </c>
      <c r="AW83" s="159">
        <f t="shared" si="98"/>
        <v>1.4327684549685307</v>
      </c>
      <c r="AX83" s="156" t="e">
        <f t="shared" si="77"/>
        <v>#VALUE!</v>
      </c>
      <c r="AY83" s="160">
        <f t="shared" si="78"/>
        <v>1.1568994740769369</v>
      </c>
      <c r="AZ83" s="156" t="str">
        <f t="shared" si="79"/>
        <v/>
      </c>
      <c r="BA83" s="160" t="e">
        <f t="shared" si="80"/>
        <v>#VALUE!</v>
      </c>
      <c r="BB83" s="156">
        <f t="shared" si="81"/>
        <v>0.66432354107693925</v>
      </c>
      <c r="BC83" s="156">
        <f t="shared" si="82"/>
        <v>1.1092680331990081</v>
      </c>
      <c r="BD83" s="156">
        <f t="shared" si="83"/>
        <v>1.3489018742857031</v>
      </c>
      <c r="BE83" s="156" t="e">
        <f t="shared" si="84"/>
        <v>#VALUE!</v>
      </c>
      <c r="BF83" s="159">
        <f t="shared" si="99"/>
        <v>1.3315912175769249</v>
      </c>
      <c r="BG83" s="156">
        <f t="shared" si="100"/>
        <v>1.5002682966813765</v>
      </c>
      <c r="BH83" s="156">
        <f t="shared" si="101"/>
        <v>1.6854244189285721</v>
      </c>
    </row>
    <row r="84" spans="2:60" x14ac:dyDescent="0.25">
      <c r="B84" s="68"/>
      <c r="L84" s="69">
        <f t="shared" si="55"/>
        <v>41869</v>
      </c>
      <c r="M84" s="155">
        <f t="shared" si="85"/>
        <v>0.67636346189484753</v>
      </c>
      <c r="N84" s="155">
        <f t="shared" si="56"/>
        <v>0.80878476083845419</v>
      </c>
      <c r="O84" s="156">
        <f t="shared" si="57"/>
        <v>0.88498361082051247</v>
      </c>
      <c r="P84" s="155">
        <f t="shared" si="58"/>
        <v>0.92035218238205596</v>
      </c>
      <c r="Q84" s="156">
        <f t="shared" si="86"/>
        <v>1.1620527642065372</v>
      </c>
      <c r="R84" s="159">
        <f t="shared" si="87"/>
        <v>1.2173920455106835</v>
      </c>
      <c r="S84" s="155">
        <f t="shared" si="59"/>
        <v>1.1605966870256279</v>
      </c>
      <c r="T84" s="156">
        <f t="shared" si="60"/>
        <v>1.2735820041307724</v>
      </c>
      <c r="U84" s="159">
        <f t="shared" si="88"/>
        <v>1.7637266999055363</v>
      </c>
      <c r="V84" s="159">
        <f t="shared" si="89"/>
        <v>1.7505957580379627</v>
      </c>
      <c r="W84" s="156">
        <f t="shared" si="90"/>
        <v>2.0148817510071577</v>
      </c>
      <c r="X84" s="160" t="str">
        <f t="shared" si="61"/>
        <v/>
      </c>
      <c r="Y84" s="156">
        <f t="shared" si="62"/>
        <v>1.2828346441000011</v>
      </c>
      <c r="Z84" s="156">
        <f t="shared" si="63"/>
        <v>1.659043488412081</v>
      </c>
      <c r="AA84" s="156">
        <f t="shared" si="91"/>
        <v>1.7521660524937079</v>
      </c>
      <c r="AB84" s="160">
        <f t="shared" si="92"/>
        <v>2.1511432459286057</v>
      </c>
      <c r="AC84" s="156" t="e">
        <f t="shared" si="64"/>
        <v>#VALUE!</v>
      </c>
      <c r="AD84" s="156" t="str">
        <f t="shared" si="65"/>
        <v/>
      </c>
      <c r="AE84" s="156">
        <f t="shared" si="93"/>
        <v>1.7722551196835337</v>
      </c>
      <c r="AF84" s="156">
        <f t="shared" si="94"/>
        <v>1.6696986499999733</v>
      </c>
      <c r="AG84" s="156" t="str">
        <f t="shared" si="66"/>
        <v/>
      </c>
      <c r="AH84" s="156">
        <f t="shared" si="67"/>
        <v>1.5531633841692312</v>
      </c>
      <c r="AI84" s="156">
        <f t="shared" si="68"/>
        <v>1.749345539340645</v>
      </c>
      <c r="AJ84" s="156">
        <f t="shared" si="69"/>
        <v>1.6419638013048163</v>
      </c>
      <c r="AK84" s="160">
        <f t="shared" si="95"/>
        <v>1.7005802942404911</v>
      </c>
      <c r="AL84" s="156"/>
      <c r="AM84" s="160">
        <f t="shared" si="70"/>
        <v>1.0557449076923064</v>
      </c>
      <c r="AN84" s="156">
        <f t="shared" si="71"/>
        <v>1.5551129986999914</v>
      </c>
      <c r="AO84" s="156">
        <f t="shared" si="72"/>
        <v>1.7963570247252783</v>
      </c>
      <c r="AP84" s="160">
        <f t="shared" si="73"/>
        <v>0.81707192812307827</v>
      </c>
      <c r="AQ84" s="156">
        <f t="shared" si="96"/>
        <v>1.090271675258168</v>
      </c>
      <c r="AR84" s="160">
        <f t="shared" si="97"/>
        <v>1.1221294989873147</v>
      </c>
      <c r="AS84" s="156"/>
      <c r="AT84" s="155">
        <f t="shared" si="74"/>
        <v>0.73273410668973415</v>
      </c>
      <c r="AU84" s="155">
        <f t="shared" si="75"/>
        <v>0.73273410668973415</v>
      </c>
      <c r="AV84" s="156">
        <f t="shared" si="76"/>
        <v>0.93075531127690159</v>
      </c>
      <c r="AW84" s="159">
        <f t="shared" si="98"/>
        <v>1.4346610762720493</v>
      </c>
      <c r="AX84" s="156" t="e">
        <f t="shared" si="77"/>
        <v>#VALUE!</v>
      </c>
      <c r="AY84" s="160">
        <f t="shared" si="78"/>
        <v>1.1494365078641096</v>
      </c>
      <c r="AZ84" s="156" t="str">
        <f t="shared" si="79"/>
        <v/>
      </c>
      <c r="BA84" s="160" t="e">
        <f t="shared" si="80"/>
        <v>#VALUE!</v>
      </c>
      <c r="BB84" s="156">
        <f t="shared" si="81"/>
        <v>0.66800200713078706</v>
      </c>
      <c r="BC84" s="156">
        <f t="shared" si="82"/>
        <v>1.137344657260722</v>
      </c>
      <c r="BD84" s="156">
        <f t="shared" si="83"/>
        <v>1.3490581562357065</v>
      </c>
      <c r="BE84" s="156" t="e">
        <f>IF(BE48="","",BE48-(C48+(D48-C48)/($D$8-$C$8)*($BE$8-$C$8)))</f>
        <v>#VALUE!</v>
      </c>
      <c r="BF84" s="159">
        <f t="shared" si="99"/>
        <v>1.3174034571641107</v>
      </c>
      <c r="BG84" s="156">
        <f t="shared" si="100"/>
        <v>1.4995516280730499</v>
      </c>
      <c r="BH84" s="156">
        <f t="shared" si="101"/>
        <v>1.6862703805785628</v>
      </c>
    </row>
    <row r="85" spans="2:60" x14ac:dyDescent="0.25">
      <c r="B85" s="68"/>
      <c r="L85" s="69">
        <f t="shared" si="55"/>
        <v>41870</v>
      </c>
      <c r="M85" s="155">
        <f>IF(M49="","",M49-(D49+(E49-D49)/($E$8-$D$8)*($M$8-$D$8)))</f>
        <v>0.69149798675640017</v>
      </c>
      <c r="N85" s="155">
        <f t="shared" si="56"/>
        <v>0.81102350507690169</v>
      </c>
      <c r="O85" s="156">
        <f t="shared" si="57"/>
        <v>0.80297162897436491</v>
      </c>
      <c r="P85" s="155">
        <f t="shared" si="58"/>
        <v>0.91233600739741938</v>
      </c>
      <c r="Q85" s="156">
        <f t="shared" si="86"/>
        <v>1.1536986409068302</v>
      </c>
      <c r="R85" s="159">
        <f t="shared" si="87"/>
        <v>1.2154489944999733</v>
      </c>
      <c r="S85" s="155">
        <f t="shared" si="59"/>
        <v>1.1701631812179287</v>
      </c>
      <c r="T85" s="156">
        <f t="shared" si="60"/>
        <v>1.2868711644615263</v>
      </c>
      <c r="U85" s="159">
        <f t="shared" si="88"/>
        <v>1.7481294315365545</v>
      </c>
      <c r="V85" s="159">
        <f t="shared" si="89"/>
        <v>1.7460645063607716</v>
      </c>
      <c r="W85" s="156">
        <f t="shared" si="90"/>
        <v>2.0163830579999917</v>
      </c>
      <c r="X85" s="160" t="str">
        <f t="shared" si="61"/>
        <v/>
      </c>
      <c r="Y85" s="156">
        <f t="shared" si="62"/>
        <v>1.2961913165000016</v>
      </c>
      <c r="Z85" s="156">
        <f t="shared" si="63"/>
        <v>1.6511326290000237</v>
      </c>
      <c r="AA85" s="156">
        <f t="shared" si="91"/>
        <v>1.7450572989358166</v>
      </c>
      <c r="AB85" s="160">
        <f t="shared" si="92"/>
        <v>2.146487040000002</v>
      </c>
      <c r="AC85" s="156" t="e">
        <f t="shared" si="64"/>
        <v>#VALUE!</v>
      </c>
      <c r="AD85" s="156" t="str">
        <f t="shared" si="65"/>
        <v/>
      </c>
      <c r="AE85" s="156">
        <f t="shared" si="93"/>
        <v>1.7542891844936808</v>
      </c>
      <c r="AF85" s="156">
        <f t="shared" si="94"/>
        <v>1.666841162499999</v>
      </c>
      <c r="AG85" s="156" t="str">
        <f t="shared" si="66"/>
        <v/>
      </c>
      <c r="AH85" s="156">
        <f t="shared" si="67"/>
        <v>1.5569769250384833</v>
      </c>
      <c r="AI85" s="156">
        <f t="shared" si="68"/>
        <v>1.7382293900000136</v>
      </c>
      <c r="AJ85" s="156">
        <f t="shared" si="69"/>
        <v>1.6313463580771614</v>
      </c>
      <c r="AK85" s="160">
        <f t="shared" si="95"/>
        <v>1.6917893652848131</v>
      </c>
      <c r="AL85" s="156"/>
      <c r="AM85" s="160">
        <f t="shared" si="70"/>
        <v>1.0745384578846191</v>
      </c>
      <c r="AN85" s="156">
        <f t="shared" si="71"/>
        <v>1.5519343955000009</v>
      </c>
      <c r="AO85" s="156">
        <f t="shared" si="72"/>
        <v>1.7900012950000086</v>
      </c>
      <c r="AP85" s="160">
        <f t="shared" si="73"/>
        <v>0.81975812184614671</v>
      </c>
      <c r="AQ85" s="156">
        <f t="shared" si="96"/>
        <v>1.0838812511335139</v>
      </c>
      <c r="AR85" s="160">
        <f t="shared" si="97"/>
        <v>1.1164288903797726</v>
      </c>
      <c r="AS85" s="156"/>
      <c r="AT85" s="155">
        <f t="shared" si="74"/>
        <v>0.75813210951282439</v>
      </c>
      <c r="AU85" s="155">
        <f t="shared" si="75"/>
        <v>0.75813210951282439</v>
      </c>
      <c r="AV85" s="156">
        <f t="shared" si="76"/>
        <v>0.94005633665383304</v>
      </c>
      <c r="AW85" s="159">
        <f t="shared" si="98"/>
        <v>1.4282648374748286</v>
      </c>
      <c r="AX85" s="156" t="e">
        <f t="shared" si="77"/>
        <v>#VALUE!</v>
      </c>
      <c r="AY85" s="160">
        <f t="shared" si="78"/>
        <v>1.1572175662948738</v>
      </c>
      <c r="AZ85" s="156" t="str">
        <f t="shared" si="79"/>
        <v/>
      </c>
      <c r="BA85" s="160" t="e">
        <f t="shared" si="80"/>
        <v>#VALUE!</v>
      </c>
      <c r="BB85" s="156">
        <f t="shared" si="81"/>
        <v>0.68201022446154136</v>
      </c>
      <c r="BC85" s="156">
        <f t="shared" si="82"/>
        <v>1.1189203320592069</v>
      </c>
      <c r="BD85" s="156">
        <f t="shared" si="83"/>
        <v>1.3531272864999764</v>
      </c>
      <c r="BE85" s="156" t="e">
        <f t="shared" si="84"/>
        <v>#VALUE!</v>
      </c>
      <c r="BF85" s="159">
        <f t="shared" si="99"/>
        <v>1.3232102407948534</v>
      </c>
      <c r="BG85" s="156">
        <f t="shared" si="100"/>
        <v>1.4922431393450939</v>
      </c>
      <c r="BH85" s="156">
        <f t="shared" si="101"/>
        <v>1.6797073780000185</v>
      </c>
    </row>
    <row r="86" spans="2:60" x14ac:dyDescent="0.25">
      <c r="B86" s="68"/>
      <c r="L86" s="69">
        <f t="shared" si="55"/>
        <v>41871</v>
      </c>
      <c r="M86" s="155">
        <f>IF(M50="","",M50-(D50+(E50-D50)/($E$8-$D$8)*($M$8-$D$8)))</f>
        <v>0.71346115515384234</v>
      </c>
      <c r="N86" s="155">
        <f t="shared" si="56"/>
        <v>0.80118560584616771</v>
      </c>
      <c r="O86" s="156">
        <f t="shared" si="57"/>
        <v>0.79278178538460331</v>
      </c>
      <c r="P86" s="155">
        <f t="shared" si="58"/>
        <v>0.87866333553844944</v>
      </c>
      <c r="Q86" s="156">
        <f t="shared" si="86"/>
        <v>1.1267025438287126</v>
      </c>
      <c r="R86" s="159">
        <f t="shared" si="87"/>
        <v>1.1950468838035979</v>
      </c>
      <c r="S86" s="155">
        <f t="shared" si="59"/>
        <v>1.1856211592307631</v>
      </c>
      <c r="T86" s="156">
        <f t="shared" si="60"/>
        <v>1.2787675190769292</v>
      </c>
      <c r="U86" s="159">
        <f t="shared" si="88"/>
        <v>1.7230631909319927</v>
      </c>
      <c r="V86" s="159">
        <f t="shared" si="89"/>
        <v>1.7206378298544713</v>
      </c>
      <c r="W86" s="156">
        <f t="shared" si="90"/>
        <v>1.9692128025356963</v>
      </c>
      <c r="X86" s="160" t="str">
        <f t="shared" si="61"/>
        <v/>
      </c>
      <c r="Y86" s="156">
        <f t="shared" si="62"/>
        <v>1.3108888264999923</v>
      </c>
      <c r="Z86" s="156">
        <f t="shared" si="63"/>
        <v>1.6217474982692481</v>
      </c>
      <c r="AA86" s="156">
        <f t="shared" si="91"/>
        <v>1.7184538568954695</v>
      </c>
      <c r="AB86" s="160">
        <f t="shared" si="92"/>
        <v>2.1158640046428276</v>
      </c>
      <c r="AC86" s="156" t="e">
        <f t="shared" si="64"/>
        <v>#VALUE!</v>
      </c>
      <c r="AD86" s="156" t="str">
        <f t="shared" si="65"/>
        <v/>
      </c>
      <c r="AE86" s="156">
        <f t="shared" si="93"/>
        <v>1.7360979698797827</v>
      </c>
      <c r="AF86" s="156">
        <f t="shared" si="94"/>
        <v>1.6467290575000071</v>
      </c>
      <c r="AG86" s="156" t="str">
        <f t="shared" si="66"/>
        <v/>
      </c>
      <c r="AH86" s="156">
        <f t="shared" si="67"/>
        <v>1.5399903179230909</v>
      </c>
      <c r="AI86" s="156">
        <f t="shared" si="68"/>
        <v>1.709639323269228</v>
      </c>
      <c r="AJ86" s="156">
        <f t="shared" si="69"/>
        <v>1.5975114047342203</v>
      </c>
      <c r="AK86" s="160">
        <f t="shared" si="95"/>
        <v>1.6633385324113954</v>
      </c>
      <c r="AL86" s="156"/>
      <c r="AM86" s="160">
        <f t="shared" si="70"/>
        <v>1.09610811173081</v>
      </c>
      <c r="AN86" s="156">
        <f t="shared" si="71"/>
        <v>1.5206311154999783</v>
      </c>
      <c r="AO86" s="156">
        <f t="shared" si="72"/>
        <v>1.7582402836538416</v>
      </c>
      <c r="AP86" s="160">
        <f t="shared" si="73"/>
        <v>0.80546332030769152</v>
      </c>
      <c r="AQ86" s="156">
        <f t="shared" si="96"/>
        <v>1.0536401922859104</v>
      </c>
      <c r="AR86" s="160">
        <f t="shared" si="97"/>
        <v>1.0868374207152094</v>
      </c>
      <c r="AS86" s="156"/>
      <c r="AT86" s="155">
        <f t="shared" si="74"/>
        <v>0.77038494130769219</v>
      </c>
      <c r="AU86" s="155">
        <f t="shared" si="75"/>
        <v>0.77038494130769219</v>
      </c>
      <c r="AV86" s="156">
        <f t="shared" si="76"/>
        <v>0.9529626606922883</v>
      </c>
      <c r="AW86" s="159">
        <f t="shared" si="98"/>
        <v>1.4010587196158877</v>
      </c>
      <c r="AX86" s="156" t="e">
        <f t="shared" si="77"/>
        <v>#VALUE!</v>
      </c>
      <c r="AY86" s="160">
        <f t="shared" si="78"/>
        <v>1.1250025475769139</v>
      </c>
      <c r="AZ86" s="156" t="str">
        <f t="shared" si="79"/>
        <v/>
      </c>
      <c r="BA86" s="160" t="e">
        <f t="shared" si="80"/>
        <v>#VALUE!</v>
      </c>
      <c r="BB86" s="156">
        <f t="shared" si="81"/>
        <v>0.6960811165769103</v>
      </c>
      <c r="BC86" s="156">
        <f t="shared" si="82"/>
        <v>1.0974260370277182</v>
      </c>
      <c r="BD86" s="156">
        <f t="shared" si="83"/>
        <v>1.3242572561785639</v>
      </c>
      <c r="BE86" s="156" t="e">
        <f t="shared" si="84"/>
        <v>#VALUE!</v>
      </c>
      <c r="BF86" s="159">
        <f t="shared" si="99"/>
        <v>1.3049888120769291</v>
      </c>
      <c r="BG86" s="156">
        <f t="shared" si="100"/>
        <v>1.4652607750125979</v>
      </c>
      <c r="BH86" s="156">
        <f t="shared" si="101"/>
        <v>1.6532021503928815</v>
      </c>
    </row>
    <row r="87" spans="2:60" x14ac:dyDescent="0.25">
      <c r="B87" s="68"/>
      <c r="L87" s="69">
        <f t="shared" si="55"/>
        <v>41872</v>
      </c>
      <c r="M87" s="155">
        <f t="shared" si="85"/>
        <v>0.70002926747179606</v>
      </c>
      <c r="N87" s="155">
        <f t="shared" si="56"/>
        <v>0.7911974327615674</v>
      </c>
      <c r="O87" s="156">
        <f t="shared" si="57"/>
        <v>0.78241362851284535</v>
      </c>
      <c r="P87" s="155">
        <f t="shared" si="58"/>
        <v>0.875814458151293</v>
      </c>
      <c r="Q87" s="156">
        <f t="shared" si="86"/>
        <v>1.1282840784193944</v>
      </c>
      <c r="R87" s="159">
        <f t="shared" si="87"/>
        <v>1.1942185812393031</v>
      </c>
      <c r="S87" s="155">
        <f t="shared" si="59"/>
        <v>1.1727250891410246</v>
      </c>
      <c r="T87" s="156">
        <f t="shared" si="60"/>
        <v>1.2736834406692461</v>
      </c>
      <c r="U87" s="159">
        <f t="shared" si="88"/>
        <v>1.7248803355856319</v>
      </c>
      <c r="V87" s="159">
        <f t="shared" si="89"/>
        <v>1.7223438292341804</v>
      </c>
      <c r="W87" s="156">
        <f t="shared" si="90"/>
        <v>1.9627074409928769</v>
      </c>
      <c r="X87" s="160" t="str">
        <f t="shared" si="61"/>
        <v/>
      </c>
      <c r="Y87" s="156">
        <f t="shared" si="62"/>
        <v>1.3038229390999998</v>
      </c>
      <c r="Z87" s="156">
        <f t="shared" si="63"/>
        <v>1.6221002597801917</v>
      </c>
      <c r="AA87" s="156">
        <f t="shared" si="91"/>
        <v>1.7138336985390525</v>
      </c>
      <c r="AB87" s="160">
        <f t="shared" si="92"/>
        <v>2.1042435490714579</v>
      </c>
      <c r="AC87" s="156" t="e">
        <f t="shared" si="64"/>
        <v>#VALUE!</v>
      </c>
      <c r="AD87" s="156" t="str">
        <f t="shared" si="65"/>
        <v/>
      </c>
      <c r="AE87" s="156">
        <f t="shared" si="93"/>
        <v>1.6988233237151524</v>
      </c>
      <c r="AF87" s="156">
        <f t="shared" si="94"/>
        <v>1.6049229300000079</v>
      </c>
      <c r="AG87" s="156" t="str">
        <f t="shared" si="66"/>
        <v/>
      </c>
      <c r="AH87" s="156">
        <f t="shared" si="67"/>
        <v>1.5377371001307747</v>
      </c>
      <c r="AI87" s="156">
        <f t="shared" si="68"/>
        <v>1.7034531358516452</v>
      </c>
      <c r="AJ87" s="156">
        <f t="shared" si="69"/>
        <v>1.5982829342206193</v>
      </c>
      <c r="AK87" s="160">
        <f t="shared" si="95"/>
        <v>1.6653111218164263</v>
      </c>
      <c r="AL87" s="156"/>
      <c r="AM87" s="160">
        <f t="shared" si="70"/>
        <v>1.0811966398076969</v>
      </c>
      <c r="AN87" s="156">
        <f t="shared" si="71"/>
        <v>1.5124073162000036</v>
      </c>
      <c r="AO87" s="156">
        <f t="shared" si="72"/>
        <v>1.7567338068131741</v>
      </c>
      <c r="AP87" s="160">
        <f t="shared" si="73"/>
        <v>0.79898828677696221</v>
      </c>
      <c r="AQ87" s="156">
        <f t="shared" si="96"/>
        <v>1.054259984899244</v>
      </c>
      <c r="AR87" s="160">
        <f t="shared" si="97"/>
        <v>1.0875129190885948</v>
      </c>
      <c r="AS87" s="156"/>
      <c r="AT87" s="155">
        <f t="shared" si="74"/>
        <v>0.77641783034362533</v>
      </c>
      <c r="AU87" s="155">
        <f t="shared" si="75"/>
        <v>0.77641783034362533</v>
      </c>
      <c r="AV87" s="156">
        <f t="shared" si="76"/>
        <v>0.94185738762308135</v>
      </c>
      <c r="AW87" s="159">
        <f t="shared" si="98"/>
        <v>1.4038523151133369</v>
      </c>
      <c r="AX87" s="156" t="e">
        <f t="shared" si="77"/>
        <v>#VALUE!</v>
      </c>
      <c r="AY87" s="160">
        <f t="shared" si="78"/>
        <v>1.1256771919025828</v>
      </c>
      <c r="AZ87" s="156" t="str">
        <f t="shared" si="79"/>
        <v/>
      </c>
      <c r="BA87" s="160" t="e">
        <f t="shared" si="80"/>
        <v>#VALUE!</v>
      </c>
      <c r="BB87" s="156">
        <f t="shared" si="81"/>
        <v>0.68560583116923546</v>
      </c>
      <c r="BC87" s="156">
        <f t="shared" si="82"/>
        <v>1.0947070119836217</v>
      </c>
      <c r="BD87" s="156">
        <f t="shared" si="83"/>
        <v>1.3249470897642883</v>
      </c>
      <c r="BE87" s="156" t="e">
        <f t="shared" si="84"/>
        <v>#VALUE!</v>
      </c>
      <c r="BF87" s="159">
        <f t="shared" si="99"/>
        <v>1.2995931862025656</v>
      </c>
      <c r="BG87" s="156">
        <f t="shared" si="100"/>
        <v>1.4659050954471136</v>
      </c>
      <c r="BH87" s="156">
        <f t="shared" si="101"/>
        <v>1.6496652314214426</v>
      </c>
    </row>
    <row r="88" spans="2:60" x14ac:dyDescent="0.25">
      <c r="B88" s="68"/>
      <c r="L88" s="69">
        <f t="shared" si="55"/>
        <v>41873</v>
      </c>
      <c r="M88" s="155">
        <f t="shared" si="85"/>
        <v>0.7010236294692036</v>
      </c>
      <c r="N88" s="155">
        <f t="shared" si="56"/>
        <v>0.79628024083075966</v>
      </c>
      <c r="O88" s="156">
        <f t="shared" si="57"/>
        <v>0.79158909542307399</v>
      </c>
      <c r="P88" s="155">
        <f t="shared" si="58"/>
        <v>0.86963665339231211</v>
      </c>
      <c r="Q88" s="156">
        <f t="shared" si="86"/>
        <v>1.1334773750629736</v>
      </c>
      <c r="R88" s="159">
        <f t="shared" si="87"/>
        <v>1.1941602620249814</v>
      </c>
      <c r="S88" s="155">
        <f t="shared" si="59"/>
        <v>1.1757522381538199</v>
      </c>
      <c r="T88" s="156">
        <f t="shared" si="60"/>
        <v>1.2838855416846178</v>
      </c>
      <c r="U88" s="159">
        <f t="shared" si="88"/>
        <v>1.7314632077455787</v>
      </c>
      <c r="V88" s="159">
        <f t="shared" si="89"/>
        <v>1.7276876601455671</v>
      </c>
      <c r="W88" s="156">
        <f t="shared" si="90"/>
        <v>1.9626118048499652</v>
      </c>
      <c r="X88" s="160" t="str">
        <f t="shared" si="61"/>
        <v/>
      </c>
      <c r="Y88" s="156">
        <f t="shared" si="62"/>
        <v>1.3130004041999763</v>
      </c>
      <c r="Z88" s="156">
        <f t="shared" si="63"/>
        <v>1.6230650260714059</v>
      </c>
      <c r="AA88" s="156">
        <f t="shared" si="91"/>
        <v>1.7209616955163654</v>
      </c>
      <c r="AB88" s="160">
        <f t="shared" si="92"/>
        <v>2.1000148905000016</v>
      </c>
      <c r="AC88" s="156" t="e">
        <f t="shared" si="64"/>
        <v>#VALUE!</v>
      </c>
      <c r="AD88" s="156" t="str">
        <f t="shared" si="65"/>
        <v/>
      </c>
      <c r="AE88" s="156">
        <f t="shared" si="93"/>
        <v>1.7042920901202692</v>
      </c>
      <c r="AF88" s="156">
        <f t="shared" si="94"/>
        <v>1.604844630000013</v>
      </c>
      <c r="AG88" s="156" t="str">
        <f t="shared" si="66"/>
        <v/>
      </c>
      <c r="AH88" s="156">
        <f t="shared" si="67"/>
        <v>1.5407574904153787</v>
      </c>
      <c r="AI88" s="156">
        <f t="shared" si="68"/>
        <v>1.7054430717857221</v>
      </c>
      <c r="AJ88" s="156">
        <f t="shared" si="69"/>
        <v>1.5980043155556629</v>
      </c>
      <c r="AK88" s="160">
        <f t="shared" si="95"/>
        <v>1.6719650750886297</v>
      </c>
      <c r="AL88" s="156"/>
      <c r="AM88" s="160">
        <f t="shared" si="70"/>
        <v>1.0760371361538135</v>
      </c>
      <c r="AN88" s="156">
        <f t="shared" si="71"/>
        <v>1.5174832868999717</v>
      </c>
      <c r="AO88" s="156">
        <f t="shared" si="72"/>
        <v>1.7566652142856976</v>
      </c>
      <c r="AP88" s="160">
        <f t="shared" si="73"/>
        <v>0.80407267593844445</v>
      </c>
      <c r="AQ88" s="156">
        <f t="shared" si="96"/>
        <v>1.0589775563287258</v>
      </c>
      <c r="AR88" s="160">
        <f t="shared" si="97"/>
        <v>1.0909637267848282</v>
      </c>
      <c r="AS88" s="156"/>
      <c r="AT88" s="155">
        <f t="shared" si="74"/>
        <v>0.77740931123843993</v>
      </c>
      <c r="AU88" s="155">
        <f t="shared" si="75"/>
        <v>0.77740931123843993</v>
      </c>
      <c r="AV88" s="156">
        <f t="shared" si="76"/>
        <v>0.94591346436153412</v>
      </c>
      <c r="AW88" s="159">
        <f t="shared" si="98"/>
        <v>1.407252925692692</v>
      </c>
      <c r="AX88" s="156" t="e">
        <f t="shared" si="77"/>
        <v>#VALUE!</v>
      </c>
      <c r="AY88" s="160">
        <f t="shared" si="78"/>
        <v>1.1266581264846183</v>
      </c>
      <c r="AZ88" s="156" t="str">
        <f t="shared" si="79"/>
        <v/>
      </c>
      <c r="BA88" s="160" t="e">
        <f t="shared" si="80"/>
        <v>#VALUE!</v>
      </c>
      <c r="BB88" s="156">
        <f t="shared" si="81"/>
        <v>0.68864482268461025</v>
      </c>
      <c r="BC88" s="156">
        <f t="shared" si="82"/>
        <v>1.1020690871221879</v>
      </c>
      <c r="BD88" s="156">
        <f t="shared" si="83"/>
        <v>1.3259099545499797</v>
      </c>
      <c r="BE88" s="156" t="e">
        <f t="shared" si="84"/>
        <v>#VALUE!</v>
      </c>
      <c r="BF88" s="159">
        <f t="shared" si="99"/>
        <v>1.3056961530846056</v>
      </c>
      <c r="BG88" s="156">
        <f t="shared" si="100"/>
        <v>1.4709788930100958</v>
      </c>
      <c r="BH88" s="156">
        <f t="shared" si="101"/>
        <v>1.6557590038500081</v>
      </c>
    </row>
    <row r="89" spans="2:60" x14ac:dyDescent="0.25">
      <c r="B89" s="68"/>
      <c r="L89" s="69">
        <f t="shared" si="55"/>
        <v>41876</v>
      </c>
      <c r="M89" s="155">
        <f t="shared" si="85"/>
        <v>0.68366690222050286</v>
      </c>
      <c r="N89" s="155">
        <f t="shared" si="56"/>
        <v>0.79527305054616226</v>
      </c>
      <c r="O89" s="156">
        <f t="shared" si="57"/>
        <v>0.87140952321796217</v>
      </c>
      <c r="P89" s="155">
        <f t="shared" si="58"/>
        <v>0.85122383577177629</v>
      </c>
      <c r="Q89" s="156">
        <f t="shared" si="86"/>
        <v>1.115434904962215</v>
      </c>
      <c r="R89" s="159">
        <f t="shared" si="87"/>
        <v>1.196254547382126</v>
      </c>
      <c r="S89" s="155">
        <f t="shared" si="59"/>
        <v>1.1419732773974069</v>
      </c>
      <c r="T89" s="156">
        <f t="shared" si="60"/>
        <v>1.2572561161769187</v>
      </c>
      <c r="U89" s="159">
        <f t="shared" si="88"/>
        <v>1.7148755203526296</v>
      </c>
      <c r="V89" s="159">
        <f t="shared" si="89"/>
        <v>1.7111718902468214</v>
      </c>
      <c r="W89" s="156">
        <f t="shared" si="90"/>
        <v>1.9488943259214695</v>
      </c>
      <c r="X89" s="160" t="str">
        <f t="shared" si="61"/>
        <v/>
      </c>
      <c r="Y89" s="156">
        <f t="shared" si="62"/>
        <v>1.2853413079000093</v>
      </c>
      <c r="Z89" s="156">
        <f t="shared" si="63"/>
        <v>1.600338926538476</v>
      </c>
      <c r="AA89" s="156">
        <f t="shared" si="91"/>
        <v>1.7046550111901579</v>
      </c>
      <c r="AB89" s="160">
        <f t="shared" si="92"/>
        <v>2.0842076172857098</v>
      </c>
      <c r="AC89" s="156" t="e">
        <f t="shared" si="64"/>
        <v>#VALUE!</v>
      </c>
      <c r="AD89" s="156" t="str">
        <f t="shared" si="65"/>
        <v/>
      </c>
      <c r="AE89" s="156">
        <f t="shared" si="93"/>
        <v>1.687778921943039</v>
      </c>
      <c r="AF89" s="156">
        <f t="shared" si="94"/>
        <v>1.5873106424999728</v>
      </c>
      <c r="AG89" s="156" t="str">
        <f t="shared" si="66"/>
        <v/>
      </c>
      <c r="AH89" s="156">
        <f t="shared" si="67"/>
        <v>1.5171710390230677</v>
      </c>
      <c r="AI89" s="156">
        <f t="shared" si="68"/>
        <v>1.6825933590384672</v>
      </c>
      <c r="AJ89" s="156">
        <f t="shared" si="69"/>
        <v>1.5737508019239659</v>
      </c>
      <c r="AK89" s="160">
        <f t="shared" si="95"/>
        <v>1.6533979990632925</v>
      </c>
      <c r="AL89" s="156"/>
      <c r="AM89" s="160">
        <f t="shared" si="70"/>
        <v>1.0668475067307717</v>
      </c>
      <c r="AN89" s="156">
        <f t="shared" si="71"/>
        <v>1.4918382577999969</v>
      </c>
      <c r="AO89" s="156">
        <f t="shared" si="72"/>
        <v>1.7351313148076706</v>
      </c>
      <c r="AP89" s="160">
        <f t="shared" si="73"/>
        <v>0.77851073760768008</v>
      </c>
      <c r="AQ89" s="156">
        <f t="shared" si="96"/>
        <v>1.0415709162027875</v>
      </c>
      <c r="AR89" s="160">
        <f t="shared" si="97"/>
        <v>1.0775940379177369</v>
      </c>
      <c r="AS89" s="156"/>
      <c r="AT89" s="155">
        <f t="shared" si="74"/>
        <v>0.75289919454103904</v>
      </c>
      <c r="AU89" s="155">
        <f t="shared" si="75"/>
        <v>0.74881191454105211</v>
      </c>
      <c r="AV89" s="156">
        <f t="shared" si="76"/>
        <v>0.90295885599227832</v>
      </c>
      <c r="AW89" s="159">
        <f t="shared" si="98"/>
        <v>1.3885524670843674</v>
      </c>
      <c r="AX89" s="156" t="e">
        <f t="shared" si="77"/>
        <v>#VALUE!</v>
      </c>
      <c r="AY89" s="160">
        <f t="shared" si="78"/>
        <v>1.0979819904435573</v>
      </c>
      <c r="AZ89" s="156" t="str">
        <f t="shared" si="79"/>
        <v/>
      </c>
      <c r="BA89" s="160" t="e">
        <f t="shared" si="80"/>
        <v>#VALUE!</v>
      </c>
      <c r="BB89" s="156">
        <f t="shared" si="81"/>
        <v>0.66821962317691064</v>
      </c>
      <c r="BC89" s="156">
        <f t="shared" si="82"/>
        <v>1.0870311827267152</v>
      </c>
      <c r="BD89" s="156">
        <f t="shared" si="83"/>
        <v>1.3152104324071425</v>
      </c>
      <c r="BE89" s="156" t="e">
        <f t="shared" si="84"/>
        <v>#VALUE!</v>
      </c>
      <c r="BF89" s="159">
        <f t="shared" si="99"/>
        <v>1.2800815071435698</v>
      </c>
      <c r="BG89" s="156">
        <f t="shared" si="100"/>
        <v>1.449727699193943</v>
      </c>
      <c r="BH89" s="156">
        <f t="shared" si="101"/>
        <v>1.6390465406356984</v>
      </c>
    </row>
    <row r="90" spans="2:60" x14ac:dyDescent="0.25">
      <c r="B90" s="68"/>
      <c r="L90" s="69">
        <f t="shared" si="55"/>
        <v>41877</v>
      </c>
      <c r="M90" s="155">
        <f t="shared" si="85"/>
        <v>0.68640345878461995</v>
      </c>
      <c r="N90" s="155">
        <f t="shared" si="56"/>
        <v>0.80930873831538985</v>
      </c>
      <c r="O90" s="156">
        <f t="shared" si="57"/>
        <v>0.92859166046154051</v>
      </c>
      <c r="P90" s="155">
        <f t="shared" si="58"/>
        <v>0.86643350624617632</v>
      </c>
      <c r="Q90" s="156">
        <f t="shared" si="86"/>
        <v>1.124020455245585</v>
      </c>
      <c r="R90" s="159">
        <f t="shared" si="87"/>
        <v>1.2061827116392934</v>
      </c>
      <c r="S90" s="155">
        <f t="shared" si="59"/>
        <v>1.1438493070769531</v>
      </c>
      <c r="T90" s="156">
        <f t="shared" si="60"/>
        <v>1.2642446817923303</v>
      </c>
      <c r="U90" s="159">
        <f t="shared" si="88"/>
        <v>1.6954342427077975</v>
      </c>
      <c r="V90" s="159">
        <f t="shared" si="89"/>
        <v>1.7185853519240277</v>
      </c>
      <c r="W90" s="156">
        <f t="shared" si="90"/>
        <v>1.8492594080928839</v>
      </c>
      <c r="X90" s="160" t="str">
        <f t="shared" si="61"/>
        <v/>
      </c>
      <c r="Y90" s="156">
        <f t="shared" si="62"/>
        <v>1.2891281469000129</v>
      </c>
      <c r="Z90" s="156">
        <f t="shared" si="63"/>
        <v>1.612089820538456</v>
      </c>
      <c r="AA90" s="156">
        <f t="shared" si="91"/>
        <v>1.7111918285138135</v>
      </c>
      <c r="AB90" s="160">
        <f t="shared" si="92"/>
        <v>2.0885762770714109</v>
      </c>
      <c r="AC90" s="156" t="e">
        <f t="shared" si="64"/>
        <v>#VALUE!</v>
      </c>
      <c r="AD90" s="156" t="str">
        <f t="shared" si="65"/>
        <v/>
      </c>
      <c r="AE90" s="156">
        <f t="shared" si="93"/>
        <v>1.6775880171328907</v>
      </c>
      <c r="AF90" s="156">
        <f t="shared" si="94"/>
        <v>1.5734476799999841</v>
      </c>
      <c r="AG90" s="156" t="str">
        <f t="shared" si="66"/>
        <v/>
      </c>
      <c r="AH90" s="156">
        <f t="shared" si="67"/>
        <v>1.5249845054077089</v>
      </c>
      <c r="AI90" s="156">
        <f t="shared" si="68"/>
        <v>1.6935609315384492</v>
      </c>
      <c r="AJ90" s="156">
        <f t="shared" si="69"/>
        <v>1.5819933629001692</v>
      </c>
      <c r="AK90" s="160">
        <f t="shared" si="95"/>
        <v>1.6605471980189606</v>
      </c>
      <c r="AL90" s="156"/>
      <c r="AM90" s="160">
        <f t="shared" si="70"/>
        <v>1.0733407055769058</v>
      </c>
      <c r="AN90" s="156">
        <f t="shared" si="71"/>
        <v>1.5011665058000361</v>
      </c>
      <c r="AO90" s="156">
        <f t="shared" si="72"/>
        <v>1.745828789807673</v>
      </c>
      <c r="AP90" s="160">
        <f t="shared" si="73"/>
        <v>0.78352887156927142</v>
      </c>
      <c r="AQ90" s="156">
        <f t="shared" si="96"/>
        <v>1.0500948634319576</v>
      </c>
      <c r="AR90" s="160">
        <f t="shared" si="97"/>
        <v>1.0860621865252833</v>
      </c>
      <c r="AS90" s="156"/>
      <c r="AT90" s="155">
        <f t="shared" si="74"/>
        <v>0.75179780616922409</v>
      </c>
      <c r="AU90" s="155">
        <f t="shared" si="75"/>
        <v>0.75179780616922409</v>
      </c>
      <c r="AV90" s="156">
        <f t="shared" si="76"/>
        <v>0.90510404303077951</v>
      </c>
      <c r="AW90" s="159">
        <f t="shared" si="98"/>
        <v>1.396943777701483</v>
      </c>
      <c r="AX90" s="156" t="e">
        <f t="shared" si="77"/>
        <v>#VALUE!</v>
      </c>
      <c r="AY90" s="160">
        <f t="shared" si="78"/>
        <v>1.1139702578923139</v>
      </c>
      <c r="AZ90" s="156" t="str">
        <f t="shared" si="79"/>
        <v/>
      </c>
      <c r="BA90" s="160" t="e">
        <f t="shared" si="80"/>
        <v>#VALUE!</v>
      </c>
      <c r="BB90" s="156">
        <f t="shared" si="81"/>
        <v>0.67081892879233829</v>
      </c>
      <c r="BC90" s="156">
        <f t="shared" si="82"/>
        <v>1.0876096385264145</v>
      </c>
      <c r="BD90" s="156">
        <f t="shared" si="83"/>
        <v>1.3228238185643084</v>
      </c>
      <c r="BE90" s="156" t="e">
        <f t="shared" si="84"/>
        <v>#VALUE!</v>
      </c>
      <c r="BF90" s="159">
        <f t="shared" si="99"/>
        <v>1.2859761715923197</v>
      </c>
      <c r="BG90" s="156">
        <f t="shared" si="100"/>
        <v>1.4582121702392801</v>
      </c>
      <c r="BH90" s="156">
        <f t="shared" si="101"/>
        <v>1.6492354725214158</v>
      </c>
    </row>
    <row r="91" spans="2:60" x14ac:dyDescent="0.25">
      <c r="B91" s="68"/>
      <c r="L91" s="69">
        <f t="shared" si="55"/>
        <v>41878</v>
      </c>
      <c r="M91" s="155">
        <f t="shared" si="85"/>
        <v>0.68921376020512071</v>
      </c>
      <c r="N91" s="155">
        <f t="shared" si="56"/>
        <v>0.82815880446153844</v>
      </c>
      <c r="O91" s="156">
        <f t="shared" si="57"/>
        <v>0.94570044967946165</v>
      </c>
      <c r="P91" s="155">
        <f t="shared" si="58"/>
        <v>0.87889763071795812</v>
      </c>
      <c r="Q91" s="156">
        <f t="shared" si="86"/>
        <v>1.1285471713098181</v>
      </c>
      <c r="R91" s="159">
        <f t="shared" si="87"/>
        <v>1.2164196177428535</v>
      </c>
      <c r="S91" s="155">
        <f t="shared" si="59"/>
        <v>1.1504680214743432</v>
      </c>
      <c r="T91" s="156">
        <f t="shared" si="60"/>
        <v>1.2784930412692006</v>
      </c>
      <c r="U91" s="159">
        <f t="shared" si="88"/>
        <v>1.6990641136083395</v>
      </c>
      <c r="V91" s="159">
        <f t="shared" si="89"/>
        <v>1.7291102916772525</v>
      </c>
      <c r="W91" s="156">
        <f t="shared" si="90"/>
        <v>1.8629823533285856</v>
      </c>
      <c r="X91" s="160" t="str">
        <f t="shared" si="61"/>
        <v/>
      </c>
      <c r="Y91" s="156">
        <f t="shared" si="62"/>
        <v>1.3057953919999905</v>
      </c>
      <c r="Z91" s="156">
        <f t="shared" si="63"/>
        <v>1.6171216920000306</v>
      </c>
      <c r="AA91" s="156">
        <f t="shared" si="91"/>
        <v>1.7179463387405853</v>
      </c>
      <c r="AB91" s="160">
        <f t="shared" si="92"/>
        <v>2.1012245777143166</v>
      </c>
      <c r="AC91" s="156" t="e">
        <f t="shared" si="64"/>
        <v>#VALUE!</v>
      </c>
      <c r="AD91" s="156" t="str">
        <f t="shared" si="65"/>
        <v/>
      </c>
      <c r="AE91" s="156">
        <f t="shared" si="93"/>
        <v>1.6796389351898879</v>
      </c>
      <c r="AF91" s="156">
        <f t="shared" si="94"/>
        <v>1.5845495575000257</v>
      </c>
      <c r="AG91" s="156" t="str">
        <f t="shared" si="66"/>
        <v/>
      </c>
      <c r="AH91" s="156">
        <f t="shared" si="67"/>
        <v>1.5544222597307567</v>
      </c>
      <c r="AI91" s="156">
        <f t="shared" si="68"/>
        <v>1.7041157999999816</v>
      </c>
      <c r="AJ91" s="156">
        <f t="shared" si="69"/>
        <v>1.5809237027481347</v>
      </c>
      <c r="AK91" s="160">
        <f t="shared" si="95"/>
        <v>1.6653747739557128</v>
      </c>
      <c r="AL91" s="156"/>
      <c r="AM91" s="160">
        <f t="shared" si="70"/>
        <v>1.098937092307656</v>
      </c>
      <c r="AN91" s="156">
        <f t="shared" si="71"/>
        <v>1.5144083840000047</v>
      </c>
      <c r="AO91" s="156">
        <f t="shared" si="72"/>
        <v>1.7517144700000054</v>
      </c>
      <c r="AP91" s="160">
        <f t="shared" si="73"/>
        <v>0.80085815707692154</v>
      </c>
      <c r="AQ91" s="156">
        <f t="shared" si="96"/>
        <v>1.0580896266372779</v>
      </c>
      <c r="AR91" s="160">
        <f t="shared" si="97"/>
        <v>1.096349188607622</v>
      </c>
      <c r="AS91" s="156"/>
      <c r="AT91" s="155">
        <f t="shared" si="74"/>
        <v>0.74650779091023134</v>
      </c>
      <c r="AU91" s="155">
        <f t="shared" si="75"/>
        <v>0.74650779091023134</v>
      </c>
      <c r="AV91" s="156">
        <f t="shared" si="76"/>
        <v>0.90976623092304054</v>
      </c>
      <c r="AW91" s="159">
        <f t="shared" si="98"/>
        <v>1.403527946908051</v>
      </c>
      <c r="AX91" s="156" t="e">
        <f t="shared" si="77"/>
        <v>#VALUE!</v>
      </c>
      <c r="AY91" s="160">
        <f t="shared" si="78"/>
        <v>1.1189576434359259</v>
      </c>
      <c r="AZ91" s="156" t="str">
        <f t="shared" si="79"/>
        <v/>
      </c>
      <c r="BA91" s="160" t="e">
        <f t="shared" si="80"/>
        <v>#VALUE!</v>
      </c>
      <c r="BB91" s="156">
        <f t="shared" si="81"/>
        <v>0.68545080126922375</v>
      </c>
      <c r="BC91" s="156">
        <f t="shared" si="82"/>
        <v>1.0967364971410927</v>
      </c>
      <c r="BD91" s="156">
        <f t="shared" si="83"/>
        <v>1.3368665103428672</v>
      </c>
      <c r="BE91" s="156" t="e">
        <f t="shared" si="84"/>
        <v>#VALUE!</v>
      </c>
      <c r="BF91" s="159">
        <f t="shared" si="99"/>
        <v>1.3027016119358787</v>
      </c>
      <c r="BG91" s="156">
        <f t="shared" si="100"/>
        <v>1.4636027096095692</v>
      </c>
      <c r="BH91" s="156">
        <f t="shared" si="101"/>
        <v>1.655610443614278</v>
      </c>
    </row>
    <row r="92" spans="2:60" x14ac:dyDescent="0.25">
      <c r="B92" s="68"/>
      <c r="L92" s="69">
        <f t="shared" si="55"/>
        <v>41879</v>
      </c>
      <c r="M92" s="155">
        <f t="shared" si="85"/>
        <v>0.68388687578203555</v>
      </c>
      <c r="N92" s="155">
        <f t="shared" si="56"/>
        <v>0.80924112388462932</v>
      </c>
      <c r="O92" s="156">
        <f t="shared" si="57"/>
        <v>0.81924038487181949</v>
      </c>
      <c r="P92" s="155">
        <f t="shared" si="58"/>
        <v>0.87895922898719014</v>
      </c>
      <c r="Q92" s="156">
        <f t="shared" si="86"/>
        <v>1.1331764174055383</v>
      </c>
      <c r="R92" s="159">
        <f t="shared" si="87"/>
        <v>1.2217364118107241</v>
      </c>
      <c r="S92" s="155">
        <f t="shared" si="59"/>
        <v>1.1572808660897405</v>
      </c>
      <c r="T92" s="156">
        <f t="shared" si="60"/>
        <v>1.2933196828076832</v>
      </c>
      <c r="U92" s="159">
        <f t="shared" si="88"/>
        <v>1.7014639908816189</v>
      </c>
      <c r="V92" s="159">
        <f t="shared" si="89"/>
        <v>1.734897569715196</v>
      </c>
      <c r="W92" s="156">
        <f t="shared" si="90"/>
        <v>1.8884497372071465</v>
      </c>
      <c r="X92" s="160" t="str">
        <f t="shared" si="61"/>
        <v/>
      </c>
      <c r="Y92" s="156">
        <f t="shared" si="62"/>
        <v>1.3185458044999976</v>
      </c>
      <c r="Z92" s="156">
        <f t="shared" si="63"/>
        <v>1.6160378389834946</v>
      </c>
      <c r="AA92" s="156">
        <f t="shared" si="91"/>
        <v>1.7232285892254495</v>
      </c>
      <c r="AB92" s="160">
        <f t="shared" si="92"/>
        <v>2.126626194428586</v>
      </c>
      <c r="AC92" s="156" t="e">
        <f t="shared" si="64"/>
        <v>#VALUE!</v>
      </c>
      <c r="AD92" s="156" t="str">
        <f t="shared" si="65"/>
        <v/>
      </c>
      <c r="AE92" s="156">
        <f t="shared" si="93"/>
        <v>1.6871752598734382</v>
      </c>
      <c r="AF92" s="156">
        <f t="shared" si="94"/>
        <v>1.5987644925000266</v>
      </c>
      <c r="AG92" s="156" t="str">
        <f t="shared" si="66"/>
        <v/>
      </c>
      <c r="AH92" s="156">
        <f t="shared" si="67"/>
        <v>1.5649460931922765</v>
      </c>
      <c r="AI92" s="156">
        <f t="shared" si="68"/>
        <v>1.7079168361263672</v>
      </c>
      <c r="AJ92" s="156">
        <f t="shared" si="69"/>
        <v>1.5815626943359522</v>
      </c>
      <c r="AK92" s="160">
        <f t="shared" si="95"/>
        <v>1.671495725696202</v>
      </c>
      <c r="AL92" s="156"/>
      <c r="AM92" s="160">
        <f t="shared" si="70"/>
        <v>1.0722456694230535</v>
      </c>
      <c r="AN92" s="156">
        <f t="shared" si="71"/>
        <v>1.5185968189999821</v>
      </c>
      <c r="AO92" s="156">
        <f t="shared" si="72"/>
        <v>1.7523447915109482</v>
      </c>
      <c r="AP92" s="160">
        <f t="shared" si="73"/>
        <v>0.82470275323078024</v>
      </c>
      <c r="AQ92" s="156">
        <f t="shared" si="96"/>
        <v>1.0505669842569283</v>
      </c>
      <c r="AR92" s="160">
        <f t="shared" si="97"/>
        <v>1.0761901800949536</v>
      </c>
      <c r="AS92" s="156"/>
      <c r="AT92" s="155">
        <f t="shared" si="74"/>
        <v>0.75461402956411039</v>
      </c>
      <c r="AU92" s="155">
        <f t="shared" si="75"/>
        <v>0.75563576206411653</v>
      </c>
      <c r="AV92" s="156">
        <f t="shared" si="76"/>
        <v>0.90122093976923523</v>
      </c>
      <c r="AW92" s="159">
        <f t="shared" si="98"/>
        <v>1.3810943239609594</v>
      </c>
      <c r="AX92" s="156" t="e">
        <f t="shared" si="77"/>
        <v>#VALUE!</v>
      </c>
      <c r="AY92" s="160">
        <f t="shared" si="78"/>
        <v>1.1201462499743315</v>
      </c>
      <c r="AZ92" s="156" t="str">
        <f t="shared" si="79"/>
        <v/>
      </c>
      <c r="BA92" s="160" t="e">
        <f t="shared" si="80"/>
        <v>#VALUE!</v>
      </c>
      <c r="BB92" s="156">
        <f t="shared" si="81"/>
        <v>0.67999973030772543</v>
      </c>
      <c r="BC92" s="156">
        <f t="shared" si="82"/>
        <v>1.0901265280667483</v>
      </c>
      <c r="BD92" s="156">
        <f t="shared" si="83"/>
        <v>1.3530481973357213</v>
      </c>
      <c r="BE92" s="156" t="e">
        <f t="shared" si="84"/>
        <v>#VALUE!</v>
      </c>
      <c r="BF92" s="159">
        <f t="shared" si="99"/>
        <v>1.3142674359743629</v>
      </c>
      <c r="BG92" s="156">
        <f t="shared" si="100"/>
        <v>1.4669986979848622</v>
      </c>
      <c r="BH92" s="156">
        <f t="shared" si="101"/>
        <v>1.6692289772785784</v>
      </c>
    </row>
    <row r="93" spans="2:60" x14ac:dyDescent="0.25">
      <c r="B93" s="68"/>
      <c r="L93" s="69">
        <f t="shared" si="55"/>
        <v>41880</v>
      </c>
      <c r="M93" s="155">
        <f t="shared" si="85"/>
        <v>0.6868402532923481</v>
      </c>
      <c r="N93" s="155">
        <f t="shared" si="56"/>
        <v>0.8567337731077278</v>
      </c>
      <c r="O93" s="156">
        <f t="shared" si="57"/>
        <v>1.0160496547307578</v>
      </c>
      <c r="P93" s="155">
        <f t="shared" si="58"/>
        <v>0.90497321852307167</v>
      </c>
      <c r="Q93" s="156">
        <f t="shared" si="86"/>
        <v>1.1501622062972023</v>
      </c>
      <c r="R93" s="159">
        <f t="shared" si="87"/>
        <v>1.2402328073892974</v>
      </c>
      <c r="S93" s="155">
        <f t="shared" si="59"/>
        <v>1.1675908450384491</v>
      </c>
      <c r="T93" s="156">
        <f t="shared" si="60"/>
        <v>1.2817904682461752</v>
      </c>
      <c r="U93" s="159">
        <f t="shared" si="88"/>
        <v>1.7125086345592013</v>
      </c>
      <c r="V93" s="159">
        <f t="shared" si="89"/>
        <v>1.7499184629430662</v>
      </c>
      <c r="W93" s="156">
        <f t="shared" si="90"/>
        <v>1.9054290510928658</v>
      </c>
      <c r="X93" s="160" t="str">
        <f t="shared" si="61"/>
        <v/>
      </c>
      <c r="Y93" s="156">
        <f t="shared" si="62"/>
        <v>1.3349486496000065</v>
      </c>
      <c r="Z93" s="156">
        <f t="shared" si="63"/>
        <v>1.6364491083571222</v>
      </c>
      <c r="AA93" s="156">
        <f t="shared" si="91"/>
        <v>1.7368356516372918</v>
      </c>
      <c r="AB93" s="160">
        <f t="shared" si="92"/>
        <v>2.1507998395714356</v>
      </c>
      <c r="AC93" s="156" t="e">
        <f t="shared" si="64"/>
        <v>#VALUE!</v>
      </c>
      <c r="AD93" s="156" t="str">
        <f t="shared" si="65"/>
        <v/>
      </c>
      <c r="AE93" s="156">
        <f t="shared" si="93"/>
        <v>1.7020714379746691</v>
      </c>
      <c r="AF93" s="156">
        <f t="shared" si="94"/>
        <v>1.6171525875000148</v>
      </c>
      <c r="AG93" s="156" t="str">
        <f t="shared" si="66"/>
        <v/>
      </c>
      <c r="AH93" s="156">
        <f t="shared" si="67"/>
        <v>1.5800046365538867</v>
      </c>
      <c r="AI93" s="156">
        <f t="shared" si="68"/>
        <v>1.7280729114285949</v>
      </c>
      <c r="AJ93" s="156">
        <f t="shared" si="69"/>
        <v>1.5986743093145614</v>
      </c>
      <c r="AK93" s="160">
        <f t="shared" si="95"/>
        <v>1.688293411139254</v>
      </c>
      <c r="AL93" s="156"/>
      <c r="AM93" s="160">
        <f t="shared" si="70"/>
        <v>1.0760108290384474</v>
      </c>
      <c r="AN93" s="156">
        <f t="shared" si="71"/>
        <v>1.5372905847000133</v>
      </c>
      <c r="AO93" s="156">
        <f t="shared" si="72"/>
        <v>1.7734472514285473</v>
      </c>
      <c r="AP93" s="160">
        <f t="shared" si="73"/>
        <v>0.84227173008460809</v>
      </c>
      <c r="AQ93" s="156">
        <f t="shared" si="96"/>
        <v>1.0666843703715312</v>
      </c>
      <c r="AR93" s="160">
        <f t="shared" si="97"/>
        <v>1.089016149018998</v>
      </c>
      <c r="AS93" s="156"/>
      <c r="AT93" s="155">
        <f t="shared" si="74"/>
        <v>0.76131105648461128</v>
      </c>
      <c r="AU93" s="155">
        <f t="shared" si="75"/>
        <v>0.76131105648461128</v>
      </c>
      <c r="AV93" s="156">
        <f t="shared" si="76"/>
        <v>0.91159061131540042</v>
      </c>
      <c r="AW93" s="159">
        <f t="shared" si="98"/>
        <v>1.3973103892695136</v>
      </c>
      <c r="AX93" s="156" t="e">
        <f t="shared" si="77"/>
        <v>#VALUE!</v>
      </c>
      <c r="AY93" s="160">
        <f t="shared" si="78"/>
        <v>1.1329562381461642</v>
      </c>
      <c r="AZ93" s="156" t="str">
        <f t="shared" si="79"/>
        <v/>
      </c>
      <c r="BA93" s="160" t="e">
        <f t="shared" si="80"/>
        <v>#VALUE!</v>
      </c>
      <c r="BB93" s="156">
        <f t="shared" si="81"/>
        <v>0.67895491624614568</v>
      </c>
      <c r="BC93" s="156">
        <f t="shared" si="82"/>
        <v>1.1057066422166404</v>
      </c>
      <c r="BD93" s="156">
        <f t="shared" si="83"/>
        <v>1.3318324175643035</v>
      </c>
      <c r="BE93" s="156" t="e">
        <f t="shared" si="84"/>
        <v>#VALUE!</v>
      </c>
      <c r="BF93" s="159">
        <f t="shared" si="99"/>
        <v>1.330080311446185</v>
      </c>
      <c r="BG93" s="156">
        <f t="shared" si="100"/>
        <v>1.4480772685075607</v>
      </c>
      <c r="BH93" s="156">
        <f>IF(BH57="","",BH57-(H57+(I57-H57)/($I$8-$H$8)*($BH$8-$H$8)))</f>
        <v>1.6765194555214453</v>
      </c>
    </row>
    <row r="94" spans="2:60" x14ac:dyDescent="0.25">
      <c r="B94" s="68"/>
      <c r="L94" s="69"/>
      <c r="M94" s="155" t="str">
        <f t="shared" si="85"/>
        <v/>
      </c>
      <c r="N94" s="155" t="str">
        <f t="shared" si="56"/>
        <v/>
      </c>
      <c r="O94" s="156" t="str">
        <f t="shared" si="57"/>
        <v/>
      </c>
      <c r="P94" s="155" t="str">
        <f t="shared" si="58"/>
        <v/>
      </c>
      <c r="Q94" s="156" t="str">
        <f t="shared" si="86"/>
        <v/>
      </c>
      <c r="R94" s="159" t="str">
        <f t="shared" si="87"/>
        <v/>
      </c>
      <c r="S94" s="155" t="str">
        <f t="shared" si="59"/>
        <v/>
      </c>
      <c r="T94" s="156" t="str">
        <f t="shared" si="60"/>
        <v/>
      </c>
      <c r="U94" s="159" t="str">
        <f t="shared" si="88"/>
        <v/>
      </c>
      <c r="V94" s="159" t="str">
        <f t="shared" si="89"/>
        <v/>
      </c>
      <c r="W94" s="156" t="str">
        <f t="shared" si="90"/>
        <v/>
      </c>
      <c r="X94" s="160" t="str">
        <f t="shared" si="61"/>
        <v/>
      </c>
      <c r="Y94" s="156" t="str">
        <f t="shared" si="62"/>
        <v/>
      </c>
      <c r="Z94" s="156" t="str">
        <f t="shared" si="63"/>
        <v/>
      </c>
      <c r="AA94" s="156" t="str">
        <f t="shared" si="91"/>
        <v/>
      </c>
      <c r="AB94" s="160" t="str">
        <f t="shared" si="92"/>
        <v/>
      </c>
      <c r="AC94" s="156" t="str">
        <f t="shared" si="64"/>
        <v/>
      </c>
      <c r="AD94" s="156" t="str">
        <f t="shared" si="65"/>
        <v/>
      </c>
      <c r="AE94" s="156" t="str">
        <f t="shared" si="93"/>
        <v/>
      </c>
      <c r="AF94" s="156" t="str">
        <f t="shared" si="94"/>
        <v/>
      </c>
      <c r="AG94" s="156" t="str">
        <f t="shared" si="66"/>
        <v/>
      </c>
      <c r="AH94" s="156" t="str">
        <f t="shared" si="67"/>
        <v/>
      </c>
      <c r="AI94" s="156" t="str">
        <f t="shared" si="68"/>
        <v/>
      </c>
      <c r="AJ94" s="156" t="str">
        <f t="shared" si="69"/>
        <v/>
      </c>
      <c r="AK94" s="160" t="str">
        <f t="shared" si="95"/>
        <v/>
      </c>
      <c r="AL94" s="156"/>
      <c r="AM94" s="160" t="str">
        <f t="shared" si="70"/>
        <v/>
      </c>
      <c r="AN94" s="156" t="str">
        <f t="shared" si="71"/>
        <v/>
      </c>
      <c r="AO94" s="156" t="str">
        <f t="shared" si="72"/>
        <v/>
      </c>
      <c r="AP94" s="160" t="str">
        <f t="shared" si="73"/>
        <v/>
      </c>
      <c r="AQ94" s="156" t="str">
        <f t="shared" si="96"/>
        <v/>
      </c>
      <c r="AR94" s="160" t="str">
        <f t="shared" si="97"/>
        <v/>
      </c>
      <c r="AS94" s="156"/>
      <c r="AT94" s="155" t="str">
        <f t="shared" si="74"/>
        <v/>
      </c>
      <c r="AU94" s="155" t="str">
        <f t="shared" si="75"/>
        <v/>
      </c>
      <c r="AV94" s="156" t="str">
        <f t="shared" si="76"/>
        <v/>
      </c>
      <c r="AW94" s="159" t="str">
        <f t="shared" si="98"/>
        <v/>
      </c>
      <c r="AX94" s="156" t="str">
        <f t="shared" si="77"/>
        <v/>
      </c>
      <c r="AY94" s="160" t="str">
        <f t="shared" si="78"/>
        <v/>
      </c>
      <c r="AZ94" s="156" t="str">
        <f t="shared" si="79"/>
        <v/>
      </c>
      <c r="BA94" s="160" t="str">
        <f t="shared" si="80"/>
        <v/>
      </c>
      <c r="BB94" s="156" t="str">
        <f t="shared" si="81"/>
        <v/>
      </c>
      <c r="BC94" s="156" t="str">
        <f t="shared" si="82"/>
        <v/>
      </c>
      <c r="BD94" s="156" t="str">
        <f t="shared" si="83"/>
        <v/>
      </c>
      <c r="BE94" s="156" t="str">
        <f t="shared" si="84"/>
        <v/>
      </c>
      <c r="BF94" s="159" t="str">
        <f t="shared" si="99"/>
        <v/>
      </c>
      <c r="BG94" s="156" t="str">
        <f t="shared" si="100"/>
        <v/>
      </c>
      <c r="BH94" s="156" t="str">
        <f t="shared" si="101"/>
        <v/>
      </c>
    </row>
    <row r="95" spans="2:60" x14ac:dyDescent="0.25">
      <c r="B95" s="68"/>
      <c r="L95" s="69"/>
      <c r="M95" s="161" t="str">
        <f t="shared" si="85"/>
        <v/>
      </c>
      <c r="N95" s="161" t="str">
        <f t="shared" si="56"/>
        <v/>
      </c>
      <c r="O95" s="162" t="str">
        <f t="shared" si="57"/>
        <v/>
      </c>
      <c r="P95" s="161" t="str">
        <f t="shared" si="58"/>
        <v/>
      </c>
      <c r="Q95" s="162" t="str">
        <f t="shared" si="86"/>
        <v/>
      </c>
      <c r="R95" s="163" t="str">
        <f t="shared" si="87"/>
        <v/>
      </c>
      <c r="S95" s="162" t="str">
        <f t="shared" si="59"/>
        <v/>
      </c>
      <c r="T95" s="162" t="str">
        <f t="shared" si="60"/>
        <v/>
      </c>
      <c r="U95" s="162" t="str">
        <f t="shared" si="88"/>
        <v/>
      </c>
      <c r="V95" s="162" t="str">
        <f t="shared" si="89"/>
        <v/>
      </c>
      <c r="W95" s="162" t="str">
        <f t="shared" si="90"/>
        <v/>
      </c>
      <c r="X95" s="163" t="str">
        <f t="shared" si="61"/>
        <v/>
      </c>
      <c r="Y95" s="162" t="str">
        <f t="shared" si="62"/>
        <v/>
      </c>
      <c r="Z95" s="162" t="str">
        <f t="shared" si="63"/>
        <v/>
      </c>
      <c r="AA95" s="162" t="str">
        <f t="shared" si="91"/>
        <v/>
      </c>
      <c r="AB95" s="164" t="str">
        <f t="shared" si="92"/>
        <v/>
      </c>
      <c r="AC95" s="162" t="str">
        <f t="shared" si="64"/>
        <v/>
      </c>
      <c r="AD95" s="162" t="str">
        <f t="shared" si="65"/>
        <v/>
      </c>
      <c r="AE95" s="162" t="str">
        <f t="shared" si="93"/>
        <v/>
      </c>
      <c r="AF95" s="162" t="str">
        <f t="shared" si="94"/>
        <v/>
      </c>
      <c r="AG95" s="162" t="str">
        <f t="shared" si="66"/>
        <v/>
      </c>
      <c r="AH95" s="162" t="str">
        <f t="shared" si="67"/>
        <v/>
      </c>
      <c r="AI95" s="162" t="str">
        <f t="shared" si="68"/>
        <v/>
      </c>
      <c r="AJ95" s="162" t="str">
        <f t="shared" si="69"/>
        <v/>
      </c>
      <c r="AK95" s="161" t="str">
        <f t="shared" si="95"/>
        <v/>
      </c>
      <c r="AL95" s="162"/>
      <c r="AM95" s="164" t="str">
        <f t="shared" si="70"/>
        <v/>
      </c>
      <c r="AN95" s="162" t="str">
        <f t="shared" si="71"/>
        <v/>
      </c>
      <c r="AO95" s="162" t="str">
        <f t="shared" si="72"/>
        <v/>
      </c>
      <c r="AP95" s="163" t="str">
        <f t="shared" si="73"/>
        <v/>
      </c>
      <c r="AQ95" s="162" t="str">
        <f t="shared" si="96"/>
        <v/>
      </c>
      <c r="AR95" s="164" t="str">
        <f t="shared" si="97"/>
        <v/>
      </c>
      <c r="AS95" s="162"/>
      <c r="AT95" s="161" t="str">
        <f t="shared" si="74"/>
        <v/>
      </c>
      <c r="AU95" s="161" t="str">
        <f t="shared" si="75"/>
        <v/>
      </c>
      <c r="AV95" s="162" t="str">
        <f t="shared" si="76"/>
        <v/>
      </c>
      <c r="AW95" s="162" t="str">
        <f t="shared" si="98"/>
        <v/>
      </c>
      <c r="AX95" s="162" t="str">
        <f t="shared" si="77"/>
        <v/>
      </c>
      <c r="AY95" s="164" t="str">
        <f t="shared" si="78"/>
        <v/>
      </c>
      <c r="AZ95" s="162" t="str">
        <f t="shared" si="79"/>
        <v/>
      </c>
      <c r="BA95" s="162" t="str">
        <f t="shared" si="80"/>
        <v/>
      </c>
      <c r="BB95" s="162" t="str">
        <f t="shared" si="81"/>
        <v/>
      </c>
      <c r="BC95" s="162" t="str">
        <f t="shared" si="82"/>
        <v/>
      </c>
      <c r="BD95" s="162" t="str">
        <f t="shared" si="83"/>
        <v/>
      </c>
      <c r="BE95" s="162" t="str">
        <f t="shared" si="84"/>
        <v/>
      </c>
      <c r="BF95" s="162" t="str">
        <f t="shared" si="99"/>
        <v/>
      </c>
      <c r="BG95" s="162" t="str">
        <f t="shared" si="100"/>
        <v/>
      </c>
      <c r="BH95" s="162" t="str">
        <f t="shared" si="101"/>
        <v/>
      </c>
    </row>
    <row r="96" spans="2:60" x14ac:dyDescent="0.25">
      <c r="AJ96" s="26"/>
      <c r="BC96" s="26"/>
      <c r="BD96" s="26"/>
      <c r="BH96" s="62"/>
    </row>
    <row r="97" spans="11:60" x14ac:dyDescent="0.25">
      <c r="L97" s="83" t="s">
        <v>28</v>
      </c>
      <c r="M97" s="77">
        <f>AVERAGE(M73:M95)</f>
        <v>0.69467199266300184</v>
      </c>
      <c r="N97" s="78">
        <f t="shared" ref="N97:BG97" si="102">AVERAGE(N73:N95)</f>
        <v>0.8295751384560458</v>
      </c>
      <c r="O97" s="78">
        <f t="shared" si="102"/>
        <v>0.91574056618131849</v>
      </c>
      <c r="P97" s="78">
        <f t="shared" si="102"/>
        <v>0.90901660122527639</v>
      </c>
      <c r="Q97" s="78">
        <f t="shared" si="102"/>
        <v>1.1496037925500762</v>
      </c>
      <c r="R97" s="78">
        <f t="shared" si="102"/>
        <v>1.2146712647079934</v>
      </c>
      <c r="S97" s="78">
        <f t="shared" si="102"/>
        <v>1.1700052352564032</v>
      </c>
      <c r="T97" s="78">
        <f t="shared" si="102"/>
        <v>1.2835629471172167</v>
      </c>
      <c r="U97" s="78">
        <f t="shared" si="102"/>
        <v>1.7464023172310217</v>
      </c>
      <c r="V97" s="78">
        <f t="shared" si="102"/>
        <v>1.7431804342052442</v>
      </c>
      <c r="W97" s="78">
        <f t="shared" si="102"/>
        <v>1.9853836124561242</v>
      </c>
      <c r="X97" s="78" t="e">
        <f t="shared" si="102"/>
        <v>#DIV/0!</v>
      </c>
      <c r="Y97" s="78">
        <f t="shared" si="102"/>
        <v>1.3045292338809495</v>
      </c>
      <c r="Z97" s="78">
        <f t="shared" si="102"/>
        <v>1.6425625390795371</v>
      </c>
      <c r="AA97" s="78">
        <f t="shared" si="102"/>
        <v>1.7405264170534982</v>
      </c>
      <c r="AB97" s="78">
        <f t="shared" si="102"/>
        <v>2.1314749946530567</v>
      </c>
      <c r="AC97" s="78" t="e">
        <f t="shared" si="102"/>
        <v>#VALUE!</v>
      </c>
      <c r="AD97" s="78" t="e">
        <f t="shared" si="102"/>
        <v>#DIV/0!</v>
      </c>
      <c r="AE97" s="78">
        <f>AVERAGE(AE73:AE95)</f>
        <v>1.7441095541467726</v>
      </c>
      <c r="AF97" s="78">
        <f t="shared" si="102"/>
        <v>1.6460500489285754</v>
      </c>
      <c r="AG97" s="78" t="e">
        <f t="shared" si="102"/>
        <v>#DIV/0!</v>
      </c>
      <c r="AH97" s="78">
        <f t="shared" si="102"/>
        <v>1.5590426488113576</v>
      </c>
      <c r="AI97" s="78">
        <f>AVERAGE(AI73:AI95)</f>
        <v>1.7362556101203621</v>
      </c>
      <c r="AJ97" s="78">
        <f t="shared" si="102"/>
        <v>1.6401278653246236</v>
      </c>
      <c r="AK97" s="78">
        <f t="shared" si="102"/>
        <v>1.6975367346094021</v>
      </c>
      <c r="AL97" s="78" t="e">
        <f t="shared" si="102"/>
        <v>#DIV/0!</v>
      </c>
      <c r="AM97" s="78">
        <f t="shared" si="102"/>
        <v>1.0859699962087848</v>
      </c>
      <c r="AN97" s="78">
        <f t="shared" si="102"/>
        <v>1.5427445991904745</v>
      </c>
      <c r="AO97" s="78">
        <f t="shared" si="102"/>
        <v>1.7848516340580811</v>
      </c>
      <c r="AP97" s="78">
        <f t="shared" si="102"/>
        <v>0.82717474211172592</v>
      </c>
      <c r="AQ97" s="78">
        <f t="shared" si="102"/>
        <v>1.0804787274733112</v>
      </c>
      <c r="AR97" s="78">
        <f t="shared" si="102"/>
        <v>1.0935091616220607</v>
      </c>
      <c r="AS97" s="78" t="e">
        <f t="shared" si="102"/>
        <v>#DIV/0!</v>
      </c>
      <c r="AT97" s="78">
        <f t="shared" si="102"/>
        <v>0.77207265334981456</v>
      </c>
      <c r="AU97" s="78">
        <f t="shared" si="102"/>
        <v>0.77027188156410187</v>
      </c>
      <c r="AV97" s="78">
        <f t="shared" si="102"/>
        <v>0.92946352698350732</v>
      </c>
      <c r="AW97" s="78">
        <f t="shared" si="102"/>
        <v>1.4327504153127633</v>
      </c>
      <c r="AX97" s="78" t="e">
        <f t="shared" si="102"/>
        <v>#VALUE!</v>
      </c>
      <c r="AY97" s="78">
        <f t="shared" si="102"/>
        <v>1.1618827903791247</v>
      </c>
      <c r="AZ97" s="78" t="e">
        <f t="shared" si="102"/>
        <v>#DIV/0!</v>
      </c>
      <c r="BA97" s="78" t="e">
        <f t="shared" si="102"/>
        <v>#VALUE!</v>
      </c>
      <c r="BB97" s="78">
        <f>AVERAGE(BB73:BB95)</f>
        <v>0.68680867068864926</v>
      </c>
      <c r="BC97" s="78">
        <f>AVERAGE(BC73:BC95)</f>
        <v>1.1100323564852528</v>
      </c>
      <c r="BD97" s="78">
        <f>AVERAGE(BD73:BD95)</f>
        <v>1.3440568769091807</v>
      </c>
      <c r="BE97" s="78" t="e">
        <f t="shared" si="102"/>
        <v>#VALUE!</v>
      </c>
      <c r="BF97" s="78">
        <f t="shared" si="102"/>
        <v>1.3217962627362605</v>
      </c>
      <c r="BG97" s="78">
        <f t="shared" si="102"/>
        <v>1.4868881788461006</v>
      </c>
      <c r="BH97" s="80">
        <f>AVERAGE(BH73:BH95)</f>
        <v>1.6754824828268706</v>
      </c>
    </row>
    <row r="98" spans="11:60" x14ac:dyDescent="0.25">
      <c r="AJ98" s="26"/>
      <c r="AQ98" s="8"/>
      <c r="AR98" s="8"/>
    </row>
    <row r="99" spans="11:60" x14ac:dyDescent="0.25">
      <c r="M99" s="84" t="s">
        <v>6</v>
      </c>
      <c r="N99" s="85"/>
      <c r="O99" s="85"/>
      <c r="P99" s="85"/>
      <c r="Q99" s="85"/>
      <c r="R99" s="85"/>
      <c r="S99" s="84" t="s">
        <v>7</v>
      </c>
      <c r="T99" s="85"/>
      <c r="U99" s="85"/>
      <c r="V99" s="85"/>
      <c r="W99" s="86"/>
      <c r="X99" s="85" t="s">
        <v>8</v>
      </c>
      <c r="Y99" s="85"/>
      <c r="Z99" s="85"/>
      <c r="AA99" s="85"/>
      <c r="AB99" s="85"/>
      <c r="AC99" s="87" t="s">
        <v>9</v>
      </c>
      <c r="AD99" s="84" t="s">
        <v>10</v>
      </c>
      <c r="AE99" s="85"/>
      <c r="AF99" s="85"/>
      <c r="AG99" s="84" t="s">
        <v>11</v>
      </c>
      <c r="AH99" s="85"/>
      <c r="AI99" s="85"/>
      <c r="AJ99" s="85"/>
      <c r="AK99" s="85"/>
      <c r="AL99" s="84" t="s">
        <v>12</v>
      </c>
      <c r="AM99" s="85"/>
      <c r="AN99" s="85"/>
      <c r="AO99" s="86"/>
      <c r="AP99" s="84" t="s">
        <v>13</v>
      </c>
      <c r="AQ99" s="88"/>
      <c r="AR99" s="89"/>
      <c r="AS99" s="85" t="s">
        <v>34</v>
      </c>
      <c r="AT99" s="85"/>
      <c r="AU99" s="85"/>
      <c r="AV99" s="85"/>
      <c r="AW99" s="85"/>
      <c r="AX99" s="84" t="s">
        <v>14</v>
      </c>
      <c r="AY99" s="86"/>
      <c r="AZ99" s="84" t="s">
        <v>15</v>
      </c>
      <c r="BA99" s="85"/>
      <c r="BB99" s="85"/>
      <c r="BC99" s="85"/>
      <c r="BD99" s="86"/>
      <c r="BE99" s="85" t="s">
        <v>16</v>
      </c>
      <c r="BF99" s="90"/>
      <c r="BG99" s="84" t="s">
        <v>17</v>
      </c>
      <c r="BH99" s="93"/>
    </row>
    <row r="100" spans="11:60" s="27" customFormat="1" x14ac:dyDescent="0.25">
      <c r="L100" s="28" t="s">
        <v>29</v>
      </c>
      <c r="M100" s="165">
        <f>P97+(Q97-P97)/(Q8-P8)*($C$3+(365*5+1)-P8)</f>
        <v>1.1181165235456869</v>
      </c>
      <c r="N100" s="24"/>
      <c r="O100" s="29"/>
      <c r="P100" s="29"/>
      <c r="Q100" s="29"/>
      <c r="R100" s="29"/>
      <c r="S100" s="165">
        <f>T97+(U97-T97)/(U8-T8)*($C$3+(365*5+1)-T8)</f>
        <v>1.7216797239062038</v>
      </c>
      <c r="T100" s="29"/>
      <c r="U100" s="29"/>
      <c r="V100" s="29"/>
      <c r="W100" s="30"/>
      <c r="X100" s="167">
        <f>Z97+(AA97-Z97)/(AA8-Z8)*($C$3+(365*5+1)-Z8)</f>
        <v>1.693836030767663</v>
      </c>
      <c r="Y100" s="29"/>
      <c r="Z100" s="29"/>
      <c r="AA100" s="29"/>
      <c r="AB100" s="29"/>
      <c r="AC100" s="286"/>
      <c r="AD100" s="284"/>
      <c r="AE100" s="29"/>
      <c r="AF100" s="29"/>
      <c r="AG100" s="289">
        <f>AJ97+(AK97-AJ97)/(AK8-AI8)*($C$3+(365*5+1)-AI8)</f>
        <v>1.6764972443674329</v>
      </c>
      <c r="AH100" s="169"/>
      <c r="AI100" s="29"/>
      <c r="AJ100" s="29"/>
      <c r="AK100" s="29"/>
      <c r="AL100" s="165"/>
      <c r="AM100" s="29"/>
      <c r="AN100" s="24"/>
      <c r="AO100" s="24"/>
      <c r="AP100" s="165">
        <f>AP97+(AQ97-AP97)/(AQ8-AP8)*($C$3+(365*5+1)-AP8)</f>
        <v>1.062240840527277</v>
      </c>
      <c r="AQ100" s="29"/>
      <c r="AR100" s="30"/>
      <c r="AS100" s="167">
        <f>AV97+(AW97-AV97)/(AW8-AV8)*($C$3+(365*5+1)-AV8)</f>
        <v>1.4120358635065287</v>
      </c>
      <c r="AT100" s="24"/>
      <c r="AU100" s="24"/>
      <c r="AV100" s="29"/>
      <c r="AW100" s="29"/>
      <c r="AX100" s="165"/>
      <c r="AY100" s="30"/>
      <c r="AZ100" s="167">
        <f>BB97+(BC97-BB97)/(BC8-BB8)*($C$3+(365*5+1)-BB8)</f>
        <v>1.0584765461714203</v>
      </c>
      <c r="BA100" s="29"/>
      <c r="BB100" s="29"/>
      <c r="BC100" s="29"/>
      <c r="BD100" s="30"/>
      <c r="BE100" s="167"/>
      <c r="BF100" s="29"/>
      <c r="BG100" s="282"/>
      <c r="BH100" s="30"/>
    </row>
    <row r="101" spans="11:60" s="27" customFormat="1" x14ac:dyDescent="0.25">
      <c r="L101" s="28" t="s">
        <v>30</v>
      </c>
      <c r="M101" s="165">
        <f>P97+(Q97-P97)/(Q8-P8)*($C$3+(365*4+1)-P8)</f>
        <v>1.0065354246466374</v>
      </c>
      <c r="N101" s="24"/>
      <c r="O101" s="29"/>
      <c r="P101" s="29"/>
      <c r="Q101" s="29"/>
      <c r="R101" s="29"/>
      <c r="S101" s="165">
        <f>T97+(U97-T97)/(U8-T8)*($C$3+(365*4+1)-T8)</f>
        <v>1.5737494523724569</v>
      </c>
      <c r="T101" s="29"/>
      <c r="U101" s="29"/>
      <c r="V101" s="29"/>
      <c r="W101" s="30"/>
      <c r="X101" s="167">
        <f>Y97+(Z97-Y97)/(Z8-Y8)*($C$3+(365*4+1)-Y8)</f>
        <v>1.5707063164887516</v>
      </c>
      <c r="Y101" s="29"/>
      <c r="Z101" s="29"/>
      <c r="AA101" s="29"/>
      <c r="AB101" s="29"/>
      <c r="AC101" s="286"/>
      <c r="AD101" s="284"/>
      <c r="AE101" s="29"/>
      <c r="AF101" s="29"/>
      <c r="AG101" s="165">
        <f>AI97+(AJ97-AI97)/(AK8-AI8)*($C$3+(365*4+1)-AI8)</f>
        <v>1.7231591871236676</v>
      </c>
      <c r="AH101" s="169"/>
      <c r="AI101" s="29"/>
      <c r="AJ101" s="29"/>
      <c r="AK101" s="29"/>
      <c r="AL101" s="165">
        <f>AN97+(AO97-AN97)/(AO8-AN8)*($C$3+(365*4+1)-AN8)</f>
        <v>1.7254057103182669</v>
      </c>
      <c r="AM101" s="29"/>
      <c r="AN101" s="29"/>
      <c r="AO101" s="30"/>
      <c r="AP101" s="165">
        <f>AP97+(AQ97-AP97)/(AQ8-AP8)*($C$3+(365*4+1)-AP8)</f>
        <v>0.96978488587029843</v>
      </c>
      <c r="AQ101" s="29"/>
      <c r="AR101" s="30"/>
      <c r="AS101" s="167">
        <f>AV97+(AW97-AV97)/(AW8-AV8)*($C$3+(365*4+1)-AV8)</f>
        <v>1.2720208374088315</v>
      </c>
      <c r="AT101" s="24"/>
      <c r="AU101" s="24"/>
      <c r="AV101" s="29"/>
      <c r="AW101" s="29"/>
      <c r="AX101" s="165"/>
      <c r="AY101" s="30"/>
      <c r="AZ101" s="167">
        <f>BB97+(BC97-BB97)/(BC8-BB8)*($C$3+(365*4+1)-BB8)</f>
        <v>0.95216089213442068</v>
      </c>
      <c r="BA101" s="29"/>
      <c r="BB101" s="29"/>
      <c r="BC101" s="29"/>
      <c r="BD101" s="30"/>
      <c r="BE101" s="167"/>
      <c r="BF101" s="29"/>
      <c r="BG101" s="282"/>
      <c r="BH101" s="30"/>
    </row>
    <row r="102" spans="11:60" s="27" customFormat="1" x14ac:dyDescent="0.25">
      <c r="L102" s="28" t="s">
        <v>31</v>
      </c>
      <c r="M102" s="166">
        <f>O97+(P97-O97)/(P8-O8)*($C$3+(365*3+1)-O8)</f>
        <v>0.90993714404663928</v>
      </c>
      <c r="N102" s="31"/>
      <c r="O102" s="32"/>
      <c r="P102" s="32"/>
      <c r="Q102" s="32"/>
      <c r="R102" s="32"/>
      <c r="S102" s="166">
        <f>T97+(U97-T97)/(U8-T8)*($C$3+(365*3+1)-T8)</f>
        <v>1.4258191808387102</v>
      </c>
      <c r="T102" s="32"/>
      <c r="U102" s="32"/>
      <c r="V102" s="32"/>
      <c r="W102" s="33"/>
      <c r="X102" s="168">
        <f>Y97+(Z97-Y97)/(Z8-Y8)*($C$3+(365*3+1)-Y8)</f>
        <v>1.4296981377487694</v>
      </c>
      <c r="Y102" s="32"/>
      <c r="Z102" s="32"/>
      <c r="AA102" s="32"/>
      <c r="AB102" s="32"/>
      <c r="AC102" s="287"/>
      <c r="AD102" s="285"/>
      <c r="AE102" s="32"/>
      <c r="AF102" s="33"/>
      <c r="AG102" s="168">
        <f>AH97+(AI97-AH97)/(AI8-AH8)*($C$3+(365*3+1)-AH8)</f>
        <v>1.6205870516304945</v>
      </c>
      <c r="AH102" s="32"/>
      <c r="AI102" s="32"/>
      <c r="AJ102" s="32"/>
      <c r="AK102" s="32"/>
      <c r="AL102" s="166">
        <f>AM97+(AN97-AM97)/(AN8-AM8)*($C$3+(365*3+1)-AM8)</f>
        <v>1.5277410538370613</v>
      </c>
      <c r="AM102" s="32"/>
      <c r="AN102" s="32"/>
      <c r="AO102" s="32"/>
      <c r="AP102" s="166">
        <f>AP97+(AQ97-AP97)/(AQ8-AP8)*($C$3+(365*3+1)-AP8)</f>
        <v>0.87732893121331978</v>
      </c>
      <c r="AQ102" s="32"/>
      <c r="AR102" s="33"/>
      <c r="AS102" s="168">
        <f>AV97+(AW97-AV97)/(AW8-AV8)*($C$3+(365*3+1)-AV8)</f>
        <v>1.1320058113111346</v>
      </c>
      <c r="AT102" s="31"/>
      <c r="AU102" s="31"/>
      <c r="AV102" s="32"/>
      <c r="AW102" s="32"/>
      <c r="AX102" s="166"/>
      <c r="AY102" s="33"/>
      <c r="AZ102" s="168">
        <f>BB97+(BC97-BB97)/(BC8-BB8)*($C$3+(365*3+1)-BB8)</f>
        <v>0.84584523809742118</v>
      </c>
      <c r="BA102" s="32"/>
      <c r="BB102" s="32"/>
      <c r="BC102" s="32"/>
      <c r="BD102" s="33"/>
      <c r="BE102" s="168"/>
      <c r="BF102" s="32"/>
      <c r="BG102" s="283"/>
      <c r="BH102" s="33"/>
    </row>
    <row r="103" spans="11:60" x14ac:dyDescent="0.25">
      <c r="M103" s="92" t="s">
        <v>33</v>
      </c>
      <c r="N103" s="92"/>
    </row>
    <row r="104" spans="11:60" x14ac:dyDescent="0.25">
      <c r="M104" s="92" t="s">
        <v>32</v>
      </c>
      <c r="N104" s="92"/>
    </row>
    <row r="105" spans="11:60" x14ac:dyDescent="0.25">
      <c r="M105" s="92"/>
      <c r="N105" s="92"/>
    </row>
    <row r="106" spans="11:60" x14ac:dyDescent="0.25">
      <c r="AD106" s="27"/>
      <c r="AE106" s="27"/>
      <c r="AF106" s="27"/>
      <c r="AP106" s="29"/>
      <c r="AQ106" s="29"/>
      <c r="AR106" s="29"/>
      <c r="AS106" s="2"/>
      <c r="AT106" s="2"/>
      <c r="AU106" s="2"/>
      <c r="AV106" s="2"/>
      <c r="AW106" s="2"/>
      <c r="AX106" s="2"/>
      <c r="AY106" s="2"/>
      <c r="AZ106" s="2"/>
    </row>
    <row r="107" spans="11:60" x14ac:dyDescent="0.25"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1:60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N108" s="2"/>
      <c r="AP108" s="12"/>
      <c r="AQ108" s="29"/>
      <c r="AR108" s="29"/>
      <c r="AS108" s="29"/>
      <c r="AT108" s="29"/>
      <c r="AU108" s="29"/>
      <c r="AV108" s="29"/>
      <c r="AW108" s="29"/>
      <c r="AX108" s="29"/>
      <c r="AY108" s="29"/>
      <c r="AZ108" s="2"/>
    </row>
    <row r="109" spans="11:60" x14ac:dyDescent="0.25">
      <c r="K109" s="2"/>
      <c r="L109" s="2"/>
      <c r="M109" s="29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N109" s="2"/>
      <c r="AP109" s="280"/>
      <c r="AQ109" s="29"/>
      <c r="AR109" s="29"/>
      <c r="AS109" s="29"/>
      <c r="AT109" s="29"/>
      <c r="AU109" s="29"/>
      <c r="AV109" s="29"/>
      <c r="AW109" s="29"/>
      <c r="AX109" s="29"/>
      <c r="AY109" s="29"/>
      <c r="AZ109" s="2"/>
    </row>
    <row r="110" spans="11:60" ht="45" customHeight="1" x14ac:dyDescent="0.25">
      <c r="K110" s="2"/>
      <c r="L110" s="2"/>
      <c r="M110" s="42"/>
      <c r="N110" s="43"/>
      <c r="O110" s="43"/>
      <c r="P110" s="43"/>
      <c r="Q110" s="43"/>
      <c r="R110" s="35"/>
      <c r="S110" s="35"/>
      <c r="T110" s="35"/>
      <c r="U110" s="35"/>
      <c r="V110" s="35"/>
      <c r="W110" s="35"/>
      <c r="X110" s="35"/>
      <c r="Y110" s="35"/>
      <c r="Z110" s="2"/>
      <c r="AA110" s="2"/>
      <c r="AB110" s="2"/>
      <c r="AC110" s="2"/>
      <c r="AD110" s="2"/>
      <c r="AE110" s="2"/>
      <c r="AN110" s="2"/>
      <c r="AP110" s="34"/>
      <c r="AQ110" s="34"/>
      <c r="AR110" s="34"/>
      <c r="AS110" s="34"/>
      <c r="AT110" s="36"/>
      <c r="AU110" s="37"/>
      <c r="AV110" s="37"/>
      <c r="AW110" s="34"/>
      <c r="AX110" s="34"/>
      <c r="AY110" s="34"/>
      <c r="AZ110" s="2"/>
    </row>
    <row r="111" spans="11:60" x14ac:dyDescent="0.25">
      <c r="K111" s="2"/>
      <c r="L111" s="2"/>
      <c r="M111" s="98"/>
      <c r="N111" s="307"/>
      <c r="O111" s="99"/>
      <c r="P111" s="100"/>
      <c r="Q111" s="95"/>
      <c r="R111" s="102"/>
      <c r="S111" s="102"/>
      <c r="T111" s="35"/>
      <c r="U111" s="35"/>
      <c r="V111" s="35"/>
      <c r="W111" s="35"/>
      <c r="X111" s="35"/>
      <c r="Y111" s="35"/>
      <c r="Z111" s="2"/>
      <c r="AA111" s="2"/>
      <c r="AB111" s="2"/>
      <c r="AC111" s="2"/>
      <c r="AD111" s="2"/>
      <c r="AE111" s="2"/>
      <c r="AN111" s="2"/>
      <c r="AP111" s="34"/>
      <c r="AQ111" s="34"/>
      <c r="AR111" s="34"/>
      <c r="AS111" s="34"/>
      <c r="AT111" s="36"/>
      <c r="AU111" s="37"/>
      <c r="AV111" s="37"/>
      <c r="AW111" s="34"/>
      <c r="AX111" s="34"/>
      <c r="AY111" s="34"/>
      <c r="AZ111" s="2"/>
    </row>
    <row r="112" spans="11:60" x14ac:dyDescent="0.25">
      <c r="K112" s="2"/>
      <c r="L112" s="2"/>
      <c r="M112" s="2"/>
      <c r="N112" s="307"/>
      <c r="O112" s="94"/>
      <c r="P112" s="100"/>
      <c r="Q112" s="44"/>
      <c r="R112" s="5"/>
      <c r="S112" s="5"/>
      <c r="T112" s="5"/>
      <c r="U112" s="5"/>
      <c r="V112" s="5"/>
      <c r="W112" s="5"/>
      <c r="X112" s="5"/>
      <c r="Y112" s="5"/>
      <c r="Z112" s="2"/>
      <c r="AA112" s="2"/>
      <c r="AB112" s="2"/>
      <c r="AC112" s="2"/>
      <c r="AD112" s="2"/>
      <c r="AE112" s="2"/>
      <c r="AN112" s="2"/>
      <c r="AP112" s="39"/>
      <c r="AQ112" s="39"/>
      <c r="AR112" s="39"/>
      <c r="AS112" s="39"/>
      <c r="AT112" s="14"/>
      <c r="AU112" s="40"/>
      <c r="AV112" s="19"/>
      <c r="AW112" s="38"/>
      <c r="AX112" s="38"/>
      <c r="AY112" s="38"/>
      <c r="AZ112" s="2"/>
    </row>
    <row r="113" spans="1:52" x14ac:dyDescent="0.25">
      <c r="K113" s="2"/>
      <c r="L113" s="2"/>
      <c r="M113" s="2"/>
      <c r="N113" s="307"/>
      <c r="O113" s="94"/>
      <c r="P113" s="96"/>
      <c r="Q113" s="95"/>
      <c r="R113" s="103"/>
      <c r="S113" s="103"/>
      <c r="T113" s="5"/>
      <c r="U113" s="5"/>
      <c r="V113" s="5"/>
      <c r="W113" s="5"/>
      <c r="X113" s="5"/>
      <c r="Y113" s="5"/>
      <c r="Z113" s="2"/>
      <c r="AA113" s="2"/>
      <c r="AB113" s="2"/>
      <c r="AC113" s="2"/>
      <c r="AD113" s="2"/>
      <c r="AE113" s="2"/>
      <c r="AN113" s="2"/>
      <c r="AP113" s="39"/>
      <c r="AQ113" s="2"/>
      <c r="AR113" s="2"/>
      <c r="AS113" s="2"/>
      <c r="AT113" s="2"/>
      <c r="AU113" s="2"/>
      <c r="AV113" s="2"/>
      <c r="AW113" s="38"/>
      <c r="AX113" s="38"/>
      <c r="AY113" s="38"/>
      <c r="AZ113" s="2"/>
    </row>
    <row r="114" spans="1:52" x14ac:dyDescent="0.25">
      <c r="K114" s="2"/>
      <c r="L114" s="2"/>
      <c r="M114" s="2"/>
      <c r="N114" s="307"/>
      <c r="O114" s="94"/>
      <c r="P114" s="96"/>
      <c r="Q114" s="44"/>
      <c r="R114" s="5"/>
      <c r="S114" s="5"/>
      <c r="T114" s="5"/>
      <c r="U114" s="5"/>
      <c r="V114" s="5"/>
      <c r="W114" s="5"/>
      <c r="X114" s="5"/>
      <c r="Y114" s="5"/>
      <c r="Z114" s="2"/>
      <c r="AA114" s="2"/>
      <c r="AB114" s="2"/>
      <c r="AC114" s="2"/>
      <c r="AD114" s="2"/>
      <c r="AE114" s="2"/>
      <c r="AN114" s="2"/>
      <c r="AP114" s="2"/>
      <c r="AQ114" s="2"/>
      <c r="AR114" s="2"/>
      <c r="AS114" s="2"/>
      <c r="AT114" s="2"/>
      <c r="AU114" s="2"/>
      <c r="AV114" s="41"/>
      <c r="AW114" s="2"/>
      <c r="AX114" s="2"/>
      <c r="AY114" s="2"/>
      <c r="AZ114" s="2"/>
    </row>
    <row r="115" spans="1:52" x14ac:dyDescent="0.25">
      <c r="K115" s="2"/>
      <c r="L115" s="2"/>
      <c r="M115" s="2"/>
      <c r="N115" s="307"/>
      <c r="O115" s="94"/>
      <c r="P115" s="96"/>
      <c r="Q115" s="44"/>
      <c r="R115" s="5"/>
      <c r="S115" s="5"/>
      <c r="T115" s="5"/>
      <c r="U115" s="5"/>
      <c r="V115" s="5"/>
      <c r="W115" s="5"/>
      <c r="X115" s="5"/>
      <c r="Y115" s="5"/>
      <c r="Z115" s="2"/>
      <c r="AA115" s="2"/>
      <c r="AB115" s="2"/>
      <c r="AC115" s="2"/>
      <c r="AD115" s="2"/>
      <c r="AE115" s="2"/>
      <c r="AN115" s="2"/>
      <c r="AP115" s="2"/>
      <c r="AQ115" s="2"/>
      <c r="AR115" s="2"/>
      <c r="AS115" s="2"/>
      <c r="AT115" s="2"/>
      <c r="AU115" s="2"/>
      <c r="AV115" s="41"/>
      <c r="AW115" s="2"/>
      <c r="AX115" s="2"/>
      <c r="AY115" s="2"/>
      <c r="AZ115" s="2"/>
    </row>
    <row r="116" spans="1:52" x14ac:dyDescent="0.25">
      <c r="K116" s="2"/>
      <c r="L116" s="2"/>
      <c r="M116" s="2"/>
      <c r="N116" s="307"/>
      <c r="O116" s="94"/>
      <c r="P116" s="96"/>
      <c r="Q116" s="44"/>
      <c r="R116" s="5"/>
      <c r="S116" s="5"/>
      <c r="T116" s="5"/>
      <c r="U116" s="5"/>
      <c r="V116" s="5"/>
      <c r="W116" s="5"/>
      <c r="X116" s="5"/>
      <c r="Y116" s="5"/>
      <c r="Z116" s="2"/>
      <c r="AA116" s="2"/>
      <c r="AB116" s="2"/>
      <c r="AC116" s="2"/>
      <c r="AD116" s="2"/>
      <c r="AE116" s="2"/>
      <c r="AN116" s="2"/>
      <c r="AP116" s="34"/>
      <c r="AQ116" s="34"/>
      <c r="AR116" s="34"/>
      <c r="AS116" s="34"/>
      <c r="AT116" s="36"/>
      <c r="AU116" s="37"/>
      <c r="AV116" s="37"/>
      <c r="AW116" s="34"/>
      <c r="AX116" s="34"/>
      <c r="AY116" s="34"/>
      <c r="AZ116" s="2"/>
    </row>
    <row r="117" spans="1:52" x14ac:dyDescent="0.25">
      <c r="K117" s="2"/>
      <c r="L117" s="2"/>
      <c r="M117" s="2"/>
      <c r="N117" s="307"/>
      <c r="O117" s="94"/>
      <c r="P117" s="96"/>
      <c r="Q117" s="308"/>
      <c r="R117" s="5"/>
      <c r="S117" s="5"/>
      <c r="T117" s="5"/>
      <c r="U117" s="5"/>
      <c r="V117" s="5"/>
      <c r="W117" s="5"/>
      <c r="X117" s="5"/>
      <c r="Y117" s="5"/>
      <c r="Z117" s="2"/>
      <c r="AA117" s="2"/>
      <c r="AB117" s="2"/>
      <c r="AC117" s="2"/>
      <c r="AD117" s="2"/>
      <c r="AE117" s="2"/>
      <c r="AN117" s="2"/>
      <c r="AP117" s="2"/>
      <c r="AQ117" s="2"/>
      <c r="AR117" s="2"/>
      <c r="AS117" s="2"/>
      <c r="AT117" s="2"/>
      <c r="AU117" s="2"/>
      <c r="AV117" s="41"/>
      <c r="AW117" s="2"/>
      <c r="AX117" s="2"/>
      <c r="AY117" s="2"/>
      <c r="AZ117" s="2"/>
    </row>
    <row r="118" spans="1:52" x14ac:dyDescent="0.25">
      <c r="A118" s="42"/>
      <c r="B118" s="43"/>
      <c r="C118" s="43"/>
      <c r="D118" s="43"/>
      <c r="E118" s="35"/>
      <c r="F118" s="35"/>
      <c r="G118" s="35"/>
      <c r="H118" s="35"/>
      <c r="J118" s="35"/>
      <c r="K118" s="2"/>
      <c r="L118" s="2"/>
      <c r="M118" s="2"/>
      <c r="N118" s="307"/>
      <c r="O118" s="94"/>
      <c r="P118" s="96"/>
      <c r="Q118" s="308"/>
      <c r="R118" s="5"/>
      <c r="S118" s="5"/>
      <c r="T118" s="5"/>
      <c r="U118" s="5"/>
      <c r="V118" s="5"/>
      <c r="W118" s="5"/>
      <c r="X118" s="5"/>
      <c r="Y118" s="5"/>
      <c r="Z118" s="2"/>
      <c r="AA118" s="2"/>
      <c r="AB118" s="2"/>
      <c r="AC118" s="2"/>
      <c r="AD118" s="2"/>
      <c r="AE118" s="2"/>
      <c r="AN118" s="2"/>
      <c r="AP118" s="94"/>
      <c r="AQ118" s="2"/>
      <c r="AR118" s="2"/>
      <c r="AS118" s="2"/>
      <c r="AT118" s="95"/>
      <c r="AU118" s="96"/>
      <c r="AV118" s="95"/>
      <c r="AW118" s="92"/>
      <c r="AX118" s="97"/>
      <c r="AY118" s="97"/>
      <c r="AZ118" s="2"/>
    </row>
    <row r="119" spans="1:52" x14ac:dyDescent="0.25">
      <c r="A119" s="98"/>
      <c r="B119" s="99"/>
      <c r="C119" s="100"/>
      <c r="D119" s="101"/>
      <c r="E119" s="102"/>
      <c r="F119" s="35"/>
      <c r="G119" s="35"/>
      <c r="H119" s="35"/>
      <c r="J119" s="35"/>
      <c r="K119" s="2"/>
      <c r="L119" s="2"/>
      <c r="M119" s="2"/>
      <c r="N119" s="307"/>
      <c r="O119" s="105"/>
      <c r="P119" s="96"/>
      <c r="Q119" s="44"/>
      <c r="R119" s="5"/>
      <c r="S119" s="5"/>
      <c r="T119" s="5"/>
      <c r="U119" s="5"/>
      <c r="V119" s="5"/>
      <c r="W119" s="5"/>
      <c r="X119" s="5"/>
      <c r="Y119" s="5"/>
      <c r="Z119" s="2"/>
      <c r="AA119" s="2"/>
      <c r="AB119" s="2"/>
      <c r="AC119" s="2"/>
      <c r="AD119" s="2"/>
      <c r="AE119" s="2"/>
      <c r="AN119" s="2"/>
      <c r="AP119" s="94"/>
      <c r="AQ119" s="2"/>
      <c r="AR119" s="2"/>
      <c r="AS119" s="2"/>
      <c r="AT119" s="95"/>
      <c r="AU119" s="96"/>
      <c r="AV119" s="95"/>
      <c r="AW119" s="92"/>
      <c r="AX119" s="97"/>
      <c r="AY119" s="97"/>
      <c r="AZ119" s="2"/>
    </row>
    <row r="120" spans="1:52" x14ac:dyDescent="0.25">
      <c r="A120" s="2"/>
      <c r="B120" s="94"/>
      <c r="C120" s="96"/>
      <c r="D120" s="44"/>
      <c r="E120" s="5"/>
      <c r="F120" s="5"/>
      <c r="G120" s="5"/>
      <c r="H120" s="5"/>
      <c r="J120" s="5"/>
      <c r="K120" s="2"/>
      <c r="L120" s="2"/>
      <c r="M120" s="2"/>
      <c r="N120" s="309"/>
      <c r="O120" s="94"/>
      <c r="P120" s="96"/>
      <c r="Q120" s="44"/>
      <c r="R120" s="5"/>
      <c r="S120" s="5"/>
      <c r="T120" s="5"/>
      <c r="U120" s="5"/>
      <c r="V120" s="5"/>
      <c r="W120" s="5"/>
      <c r="X120" s="5"/>
      <c r="Y120" s="5"/>
      <c r="Z120" s="2"/>
      <c r="AA120" s="2"/>
      <c r="AB120" s="2"/>
      <c r="AC120" s="2"/>
      <c r="AD120" s="2"/>
      <c r="AE120" s="2"/>
      <c r="AN120" s="2"/>
      <c r="AP120" s="94"/>
      <c r="AQ120" s="2"/>
      <c r="AR120" s="2"/>
      <c r="AS120" s="2"/>
      <c r="AT120" s="94"/>
      <c r="AU120" s="96"/>
      <c r="AV120" s="94"/>
      <c r="AW120" s="92"/>
      <c r="AX120" s="97"/>
      <c r="AY120" s="97"/>
      <c r="AZ120" s="2"/>
    </row>
    <row r="121" spans="1:52" x14ac:dyDescent="0.25">
      <c r="A121" s="2"/>
      <c r="B121" s="94"/>
      <c r="C121" s="96"/>
      <c r="D121" s="44"/>
      <c r="E121" s="103"/>
      <c r="F121" s="5"/>
      <c r="G121" s="5"/>
      <c r="H121" s="5"/>
      <c r="J121" s="5"/>
      <c r="K121" s="2"/>
      <c r="L121" s="2"/>
      <c r="M121" s="2"/>
      <c r="N121" s="309"/>
      <c r="O121" s="94"/>
      <c r="P121" s="96"/>
      <c r="Q121" s="44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N121" s="2"/>
      <c r="AP121" s="94"/>
      <c r="AQ121" s="104"/>
      <c r="AR121" s="104"/>
      <c r="AS121" s="104"/>
      <c r="AT121" s="95"/>
      <c r="AU121" s="96"/>
      <c r="AV121" s="95"/>
      <c r="AW121" s="92"/>
      <c r="AX121" s="97"/>
      <c r="AY121" s="97"/>
      <c r="AZ121" s="2"/>
    </row>
    <row r="122" spans="1:52" x14ac:dyDescent="0.25">
      <c r="A122" s="2"/>
      <c r="B122" s="94"/>
      <c r="C122" s="96"/>
      <c r="D122" s="44"/>
      <c r="E122" s="5"/>
      <c r="F122" s="5"/>
      <c r="G122" s="5"/>
      <c r="H122" s="5"/>
      <c r="J122" s="5"/>
      <c r="K122" s="2"/>
      <c r="L122" s="2"/>
      <c r="M122" s="2"/>
      <c r="N122" s="309"/>
      <c r="O122" s="94"/>
      <c r="P122" s="96"/>
      <c r="Q122" s="44"/>
      <c r="R122" s="310"/>
      <c r="S122" s="310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N122" s="2"/>
      <c r="AP122" s="94"/>
      <c r="AQ122" s="2"/>
      <c r="AR122" s="2"/>
      <c r="AS122" s="2"/>
      <c r="AT122" s="94"/>
      <c r="AU122" s="96"/>
      <c r="AV122" s="94"/>
      <c r="AW122" s="92"/>
      <c r="AX122" s="97"/>
      <c r="AY122" s="97"/>
      <c r="AZ122" s="2"/>
    </row>
    <row r="123" spans="1:52" x14ac:dyDescent="0.25">
      <c r="A123" s="2"/>
      <c r="B123" s="94"/>
      <c r="C123" s="96"/>
      <c r="D123" s="44"/>
      <c r="E123" s="5"/>
      <c r="F123" s="5"/>
      <c r="G123" s="5"/>
      <c r="H123" s="5"/>
      <c r="J123" s="5"/>
      <c r="K123" s="2"/>
      <c r="L123" s="2"/>
      <c r="M123" s="2"/>
      <c r="N123" s="309"/>
      <c r="O123" s="94"/>
      <c r="P123" s="96"/>
      <c r="Q123" s="44"/>
      <c r="R123" s="5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N123" s="2"/>
      <c r="AP123" s="94"/>
      <c r="AQ123" s="2"/>
      <c r="AR123" s="2"/>
      <c r="AS123" s="2"/>
      <c r="AT123" s="95"/>
      <c r="AU123" s="96"/>
      <c r="AV123" s="95"/>
      <c r="AW123" s="92"/>
      <c r="AX123" s="97"/>
      <c r="AY123" s="97"/>
      <c r="AZ123" s="2"/>
    </row>
    <row r="124" spans="1:52" x14ac:dyDescent="0.25">
      <c r="A124" s="2"/>
      <c r="B124" s="94"/>
      <c r="C124" s="96"/>
      <c r="D124" s="44"/>
      <c r="E124" s="5"/>
      <c r="F124" s="5"/>
      <c r="G124" s="5"/>
      <c r="H124" s="5"/>
      <c r="I124" s="5"/>
      <c r="J124" s="5"/>
      <c r="K124" s="5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N124" s="2"/>
      <c r="AP124" s="94"/>
      <c r="AQ124" s="2"/>
      <c r="AR124" s="2"/>
      <c r="AS124" s="2"/>
      <c r="AT124" s="94"/>
      <c r="AU124" s="96"/>
      <c r="AV124" s="95"/>
      <c r="AW124" s="92"/>
      <c r="AX124" s="97"/>
      <c r="AY124" s="97"/>
      <c r="AZ124" s="2"/>
    </row>
    <row r="125" spans="1:52" ht="31.5" customHeight="1" x14ac:dyDescent="0.25">
      <c r="A125" s="2"/>
      <c r="B125" s="94"/>
      <c r="C125" s="96"/>
      <c r="D125" s="44"/>
      <c r="E125" s="5"/>
      <c r="F125" s="5"/>
      <c r="G125" s="5"/>
      <c r="H125" s="5"/>
      <c r="I125" s="5"/>
      <c r="J125" s="5"/>
      <c r="K125" s="5"/>
      <c r="L125" s="290"/>
      <c r="M125" s="29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  <c r="AA125" s="290"/>
      <c r="AB125" s="2"/>
      <c r="AC125" s="2"/>
      <c r="AD125" s="2"/>
      <c r="AE125" s="2"/>
      <c r="AN125" s="2"/>
      <c r="AP125" s="94"/>
      <c r="AQ125" s="2"/>
      <c r="AR125" s="2"/>
      <c r="AS125" s="2"/>
      <c r="AT125" s="94"/>
      <c r="AU125" s="96"/>
      <c r="AV125" s="94"/>
      <c r="AW125" s="92"/>
      <c r="AX125" s="97"/>
      <c r="AY125" s="97"/>
      <c r="AZ125" s="2"/>
    </row>
    <row r="126" spans="1:52" ht="31.5" customHeight="1" x14ac:dyDescent="0.25">
      <c r="A126" s="2"/>
      <c r="B126" s="94"/>
      <c r="C126" s="96"/>
      <c r="D126" s="44"/>
      <c r="E126" s="5"/>
      <c r="F126" s="5"/>
      <c r="G126" s="5"/>
      <c r="H126" s="5"/>
      <c r="I126" s="5"/>
      <c r="J126" s="5"/>
      <c r="K126" s="5"/>
      <c r="L126" s="290"/>
      <c r="M126" s="42"/>
      <c r="N126" s="43"/>
      <c r="O126" s="43"/>
      <c r="P126" s="43"/>
      <c r="Q126" s="43"/>
      <c r="R126" s="35"/>
      <c r="S126" s="35"/>
      <c r="T126" s="290"/>
      <c r="U126" s="290"/>
      <c r="V126" s="290"/>
      <c r="W126" s="290"/>
      <c r="X126" s="290"/>
      <c r="Y126" s="290"/>
      <c r="Z126" s="290"/>
      <c r="AA126" s="290"/>
      <c r="AB126" s="2"/>
      <c r="AC126" s="2"/>
      <c r="AD126" s="2"/>
      <c r="AE126" s="2"/>
      <c r="AN126" s="2"/>
      <c r="AP126" s="94"/>
      <c r="AQ126" s="2"/>
      <c r="AR126" s="2"/>
      <c r="AS126" s="2"/>
      <c r="AT126" s="94"/>
      <c r="AU126" s="96"/>
      <c r="AV126" s="95"/>
      <c r="AW126" s="92"/>
      <c r="AX126" s="97"/>
      <c r="AY126" s="97"/>
      <c r="AZ126" s="2"/>
    </row>
    <row r="127" spans="1:52" ht="18.75" customHeight="1" x14ac:dyDescent="0.25">
      <c r="A127" s="2"/>
      <c r="B127" s="94"/>
      <c r="C127" s="96"/>
      <c r="D127" s="44"/>
      <c r="E127" s="5"/>
      <c r="F127" s="5"/>
      <c r="G127" s="5"/>
      <c r="H127" s="5"/>
      <c r="I127" s="5"/>
      <c r="J127" s="5"/>
      <c r="K127" s="2"/>
      <c r="L127" s="290"/>
      <c r="M127" s="311"/>
      <c r="N127" s="307"/>
      <c r="O127" s="312"/>
      <c r="P127" s="313"/>
      <c r="Q127" s="314"/>
      <c r="R127" s="102"/>
      <c r="S127" s="290"/>
      <c r="T127" s="290"/>
      <c r="U127" s="290"/>
      <c r="V127" s="290"/>
      <c r="W127" s="290"/>
      <c r="X127" s="290"/>
      <c r="Y127" s="290"/>
      <c r="Z127" s="290"/>
      <c r="AA127" s="290"/>
      <c r="AB127" s="2"/>
      <c r="AC127" s="2"/>
      <c r="AD127" s="2"/>
      <c r="AE127" s="2"/>
      <c r="AN127" s="2"/>
      <c r="AP127" s="94"/>
      <c r="AQ127" s="2"/>
      <c r="AR127" s="2"/>
      <c r="AS127" s="2"/>
      <c r="AT127" s="94"/>
      <c r="AU127" s="96"/>
      <c r="AV127" s="95"/>
      <c r="AW127" s="92"/>
      <c r="AX127" s="97"/>
      <c r="AY127" s="97"/>
      <c r="AZ127" s="2"/>
    </row>
    <row r="128" spans="1:52" x14ac:dyDescent="0.25">
      <c r="A128" s="2"/>
      <c r="B128" s="94"/>
      <c r="C128" s="96"/>
      <c r="D128" s="44"/>
      <c r="E128" s="5"/>
      <c r="F128" s="5"/>
      <c r="G128" s="5"/>
      <c r="H128" s="5"/>
      <c r="I128" s="5"/>
      <c r="J128" s="5"/>
      <c r="K128" s="2"/>
      <c r="L128" s="290"/>
      <c r="M128" s="92"/>
      <c r="N128" s="307"/>
      <c r="O128" s="312"/>
      <c r="P128" s="313"/>
      <c r="Q128" s="314"/>
      <c r="R128" s="5"/>
      <c r="S128" s="290"/>
      <c r="T128" s="290"/>
      <c r="U128" s="290"/>
      <c r="V128" s="290"/>
      <c r="W128" s="290"/>
      <c r="X128" s="290"/>
      <c r="Y128" s="290"/>
      <c r="Z128" s="290"/>
      <c r="AA128" s="290"/>
      <c r="AB128" s="2"/>
      <c r="AC128" s="2"/>
      <c r="AD128" s="2"/>
      <c r="AE128" s="2"/>
      <c r="AN128" s="2"/>
      <c r="AP128" s="94"/>
      <c r="AQ128" s="2"/>
      <c r="AR128" s="2"/>
      <c r="AS128" s="2"/>
      <c r="AT128" s="94"/>
      <c r="AU128" s="96"/>
      <c r="AV128" s="95"/>
      <c r="AW128" s="92"/>
      <c r="AX128" s="97"/>
      <c r="AY128" s="97"/>
      <c r="AZ128" s="2"/>
    </row>
    <row r="129" spans="1:52" x14ac:dyDescent="0.25">
      <c r="A129" s="2"/>
      <c r="B129" s="105"/>
      <c r="C129" s="96"/>
      <c r="D129" s="44"/>
      <c r="E129" s="5"/>
      <c r="F129" s="5"/>
      <c r="G129" s="5"/>
      <c r="H129" s="5"/>
      <c r="I129" s="5"/>
      <c r="J129" s="5"/>
      <c r="K129" s="2"/>
      <c r="L129" s="290"/>
      <c r="M129" s="92"/>
      <c r="N129" s="307"/>
      <c r="O129" s="312"/>
      <c r="P129" s="313"/>
      <c r="Q129" s="313"/>
      <c r="R129" s="315"/>
      <c r="S129" s="290"/>
      <c r="T129" s="290"/>
      <c r="U129" s="290"/>
      <c r="V129" s="290"/>
      <c r="W129" s="290"/>
      <c r="X129" s="290"/>
      <c r="Y129" s="290"/>
      <c r="Z129" s="290"/>
      <c r="AA129" s="290"/>
      <c r="AB129" s="2"/>
      <c r="AC129" s="2"/>
      <c r="AD129" s="2"/>
      <c r="AE129" s="2"/>
      <c r="AN129" s="2"/>
      <c r="AP129" s="94"/>
      <c r="AQ129" s="2"/>
      <c r="AR129" s="2"/>
      <c r="AS129" s="2"/>
      <c r="AT129" s="2"/>
      <c r="AU129" s="94"/>
      <c r="AV129" s="94"/>
      <c r="AW129" s="92"/>
      <c r="AX129" s="2"/>
      <c r="AY129" s="2"/>
      <c r="AZ129" s="2"/>
    </row>
    <row r="130" spans="1:52" x14ac:dyDescent="0.25">
      <c r="A130" s="2"/>
      <c r="B130" s="105"/>
      <c r="C130" s="96"/>
      <c r="D130" s="44"/>
      <c r="E130" s="5"/>
      <c r="F130" s="5"/>
      <c r="G130" s="5"/>
      <c r="H130" s="5"/>
      <c r="I130" s="5"/>
      <c r="J130" s="5"/>
      <c r="K130" s="2"/>
      <c r="L130" s="290"/>
      <c r="M130" s="92"/>
      <c r="N130" s="307"/>
      <c r="O130" s="312"/>
      <c r="P130" s="96"/>
      <c r="Q130" s="314"/>
      <c r="R130" s="316"/>
      <c r="S130" s="290"/>
      <c r="T130" s="290"/>
      <c r="U130" s="290"/>
      <c r="V130" s="290"/>
      <c r="W130" s="290"/>
      <c r="X130" s="290"/>
      <c r="Y130" s="290"/>
      <c r="Z130" s="290"/>
      <c r="AA130" s="290"/>
      <c r="AB130" s="2"/>
      <c r="AC130" s="2"/>
      <c r="AD130" s="2"/>
      <c r="AE130" s="2"/>
      <c r="AN130" s="2"/>
      <c r="AP130" s="94"/>
      <c r="AQ130" s="2"/>
      <c r="AR130" s="2"/>
      <c r="AS130" s="2"/>
      <c r="AT130" s="94"/>
      <c r="AU130" s="96"/>
      <c r="AV130" s="95"/>
      <c r="AW130" s="92"/>
      <c r="AX130" s="97"/>
      <c r="AY130" s="97"/>
      <c r="AZ130" s="2"/>
    </row>
    <row r="131" spans="1:52" x14ac:dyDescent="0.25">
      <c r="A131" s="2"/>
      <c r="B131" s="105"/>
      <c r="C131" s="96"/>
      <c r="D131" s="44"/>
      <c r="E131" s="5"/>
      <c r="F131" s="5"/>
      <c r="G131" s="5"/>
      <c r="H131" s="5"/>
      <c r="I131" s="5"/>
      <c r="J131" s="5"/>
      <c r="K131" s="2"/>
      <c r="L131" s="290"/>
      <c r="M131" s="92"/>
      <c r="N131" s="307"/>
      <c r="O131" s="312"/>
      <c r="P131" s="313"/>
      <c r="Q131" s="314"/>
      <c r="R131" s="317"/>
      <c r="S131" s="290"/>
      <c r="T131" s="290"/>
      <c r="U131" s="290"/>
      <c r="V131" s="290"/>
      <c r="W131" s="290"/>
      <c r="X131" s="290"/>
      <c r="Y131" s="290"/>
      <c r="Z131" s="290"/>
      <c r="AA131" s="290"/>
      <c r="AB131" s="2"/>
      <c r="AC131" s="2"/>
      <c r="AD131" s="2"/>
      <c r="AE131" s="2"/>
      <c r="AN131" s="2"/>
      <c r="AP131" s="94"/>
      <c r="AQ131" s="2"/>
      <c r="AR131" s="2"/>
      <c r="AS131" s="2"/>
      <c r="AT131" s="94"/>
      <c r="AU131" s="96"/>
      <c r="AV131" s="94"/>
      <c r="AW131" s="97"/>
      <c r="AX131" s="97"/>
      <c r="AY131" s="97"/>
      <c r="AZ131" s="2"/>
    </row>
    <row r="132" spans="1:52" x14ac:dyDescent="0.25">
      <c r="A132" s="2"/>
      <c r="B132" s="94"/>
      <c r="C132" s="96"/>
      <c r="D132" s="44"/>
      <c r="E132" s="5"/>
      <c r="F132" s="5"/>
      <c r="G132" s="5"/>
      <c r="H132" s="5"/>
      <c r="I132" s="5"/>
      <c r="J132" s="5"/>
      <c r="K132" s="2"/>
      <c r="L132" s="290"/>
      <c r="M132" s="92"/>
      <c r="N132" s="307"/>
      <c r="O132" s="312"/>
      <c r="P132" s="96"/>
      <c r="Q132" s="314"/>
      <c r="R132" s="316"/>
      <c r="S132" s="290"/>
      <c r="T132" s="290"/>
      <c r="U132" s="290"/>
      <c r="V132" s="290"/>
      <c r="W132" s="290"/>
      <c r="X132" s="290"/>
      <c r="Y132" s="290"/>
      <c r="Z132" s="290"/>
      <c r="AA132" s="290"/>
      <c r="AB132" s="2"/>
      <c r="AC132" s="2"/>
      <c r="AD132" s="2"/>
      <c r="AE132" s="2"/>
      <c r="AN132" s="2"/>
      <c r="AP132" s="94"/>
      <c r="AQ132" s="2"/>
      <c r="AR132" s="2"/>
      <c r="AS132" s="2"/>
      <c r="AT132" s="95"/>
      <c r="AU132" s="96"/>
      <c r="AV132" s="95"/>
      <c r="AW132" s="97"/>
      <c r="AX132" s="97"/>
      <c r="AY132" s="97"/>
      <c r="AZ132" s="2"/>
    </row>
    <row r="133" spans="1:52" x14ac:dyDescent="0.25">
      <c r="A133" s="2"/>
      <c r="B133" s="94"/>
      <c r="C133" s="96"/>
      <c r="D133" s="44"/>
      <c r="E133" s="5"/>
      <c r="F133" s="5"/>
      <c r="G133" s="5"/>
      <c r="H133" s="5"/>
      <c r="I133" s="5"/>
      <c r="J133" s="5"/>
      <c r="K133" s="2"/>
      <c r="L133" s="290"/>
      <c r="M133" s="92"/>
      <c r="N133" s="307"/>
      <c r="O133" s="312"/>
      <c r="P133" s="318"/>
      <c r="Q133" s="319"/>
      <c r="R133" s="316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"/>
      <c r="AC133" s="2"/>
      <c r="AD133" s="2"/>
      <c r="AE133" s="2"/>
      <c r="AN133" s="2"/>
      <c r="AP133" s="2"/>
      <c r="AQ133" s="2"/>
      <c r="AR133" s="2"/>
      <c r="AS133" s="2"/>
      <c r="AT133" s="95"/>
      <c r="AU133" s="96"/>
      <c r="AV133" s="95"/>
      <c r="AW133" s="97"/>
      <c r="AX133" s="97"/>
      <c r="AY133" s="97"/>
      <c r="AZ133" s="2"/>
    </row>
    <row r="134" spans="1:5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90"/>
      <c r="M134" s="92"/>
      <c r="N134" s="307"/>
      <c r="O134" s="312"/>
      <c r="P134" s="313"/>
      <c r="Q134" s="314"/>
      <c r="R134" s="317"/>
      <c r="S134" s="290"/>
      <c r="T134" s="290"/>
      <c r="U134" s="290"/>
      <c r="V134" s="290"/>
      <c r="W134" s="290"/>
      <c r="X134" s="290"/>
      <c r="Y134" s="290"/>
      <c r="Z134" s="290"/>
      <c r="AA134" s="290"/>
      <c r="AB134" s="2"/>
      <c r="AC134" s="2"/>
      <c r="AD134" s="2"/>
      <c r="AE134" s="2"/>
      <c r="AN134" s="2"/>
      <c r="AP134" s="2"/>
      <c r="AQ134" s="2"/>
      <c r="AR134" s="2"/>
      <c r="AS134" s="2"/>
      <c r="AT134" s="95"/>
      <c r="AU134" s="96"/>
      <c r="AV134" s="95"/>
      <c r="AW134" s="97"/>
      <c r="AX134" s="97"/>
      <c r="AY134" s="97"/>
      <c r="AZ134" s="2"/>
    </row>
    <row r="135" spans="1:52" x14ac:dyDescent="0.25">
      <c r="A135" s="42"/>
      <c r="B135" s="43"/>
      <c r="C135" s="43"/>
      <c r="D135" s="43"/>
      <c r="E135" s="35"/>
      <c r="F135" s="35"/>
      <c r="G135" s="35"/>
      <c r="H135" s="35"/>
      <c r="I135" s="35"/>
      <c r="J135" s="35"/>
      <c r="K135" s="2"/>
      <c r="L135" s="290"/>
      <c r="M135" s="92"/>
      <c r="N135" s="307"/>
      <c r="O135" s="312"/>
      <c r="P135" s="313"/>
      <c r="Q135" s="314"/>
      <c r="R135" s="320"/>
      <c r="S135" s="290"/>
      <c r="T135" s="290"/>
      <c r="U135" s="290"/>
      <c r="V135" s="290"/>
      <c r="W135" s="290"/>
      <c r="X135" s="290"/>
      <c r="Y135" s="290"/>
      <c r="Z135" s="290"/>
      <c r="AA135" s="290"/>
      <c r="AB135" s="2"/>
      <c r="AC135" s="2"/>
      <c r="AD135" s="2"/>
      <c r="AE135" s="2"/>
      <c r="AN135" s="2"/>
      <c r="AP135" s="2"/>
      <c r="AQ135" s="2"/>
      <c r="AR135" s="2"/>
      <c r="AS135" s="2"/>
      <c r="AT135" s="95"/>
      <c r="AU135" s="96"/>
      <c r="AV135" s="95"/>
      <c r="AW135" s="97"/>
      <c r="AX135" s="97"/>
      <c r="AY135" s="97"/>
      <c r="AZ135" s="2"/>
    </row>
    <row r="136" spans="1:52" x14ac:dyDescent="0.25">
      <c r="A136" s="98"/>
      <c r="B136" s="99"/>
      <c r="C136" s="100"/>
      <c r="D136" s="101"/>
      <c r="E136" s="102"/>
      <c r="F136" s="35"/>
      <c r="G136" s="35"/>
      <c r="H136" s="35"/>
      <c r="I136" s="35"/>
      <c r="J136" s="35"/>
      <c r="K136" s="2"/>
      <c r="L136" s="290"/>
      <c r="M136" s="92"/>
      <c r="N136" s="309"/>
      <c r="O136" s="312"/>
      <c r="P136" s="313"/>
      <c r="Q136" s="314"/>
      <c r="R136" s="316"/>
      <c r="S136" s="290"/>
      <c r="T136" s="290"/>
      <c r="U136" s="290"/>
      <c r="V136" s="290"/>
      <c r="W136" s="290"/>
      <c r="X136" s="290"/>
      <c r="Y136" s="290"/>
      <c r="Z136" s="290"/>
      <c r="AA136" s="290"/>
      <c r="AB136" s="2"/>
      <c r="AC136" s="2"/>
      <c r="AD136" s="2"/>
      <c r="AE136" s="2"/>
      <c r="AN136" s="2"/>
      <c r="AP136" s="2"/>
      <c r="AQ136" s="104"/>
      <c r="AR136" s="104"/>
      <c r="AS136" s="104"/>
      <c r="AT136" s="95"/>
      <c r="AU136" s="96"/>
      <c r="AV136" s="95"/>
      <c r="AW136" s="97"/>
      <c r="AX136" s="97"/>
      <c r="AY136" s="97"/>
      <c r="AZ136" s="2"/>
    </row>
    <row r="137" spans="1:52" x14ac:dyDescent="0.25">
      <c r="A137" s="2"/>
      <c r="B137" s="94"/>
      <c r="C137" s="96"/>
      <c r="D137" s="44"/>
      <c r="E137" s="5"/>
      <c r="F137" s="5"/>
      <c r="G137" s="5"/>
      <c r="H137" s="5"/>
      <c r="I137" s="5"/>
      <c r="J137" s="5"/>
      <c r="K137" s="2"/>
      <c r="L137" s="290"/>
      <c r="M137" s="92"/>
      <c r="N137" s="309"/>
      <c r="O137" s="312"/>
      <c r="P137" s="313"/>
      <c r="Q137" s="314"/>
      <c r="R137" s="2"/>
      <c r="S137" s="290"/>
      <c r="T137" s="290"/>
      <c r="U137" s="290"/>
      <c r="V137" s="290"/>
      <c r="W137" s="290"/>
      <c r="X137" s="290"/>
      <c r="Y137" s="290"/>
      <c r="Z137" s="290"/>
      <c r="AA137" s="290"/>
      <c r="AB137" s="2"/>
      <c r="AC137" s="2"/>
      <c r="AD137" s="2"/>
      <c r="AE137" s="2"/>
      <c r="AN137" s="2"/>
      <c r="AP137" s="2"/>
      <c r="AQ137" s="2"/>
      <c r="AR137" s="2"/>
      <c r="AS137" s="2"/>
      <c r="AT137" s="94"/>
      <c r="AU137" s="96"/>
      <c r="AV137" s="95"/>
      <c r="AW137" s="97"/>
      <c r="AX137" s="2"/>
      <c r="AY137" s="2"/>
      <c r="AZ137" s="2"/>
    </row>
    <row r="138" spans="1:52" x14ac:dyDescent="0.25">
      <c r="A138" s="2"/>
      <c r="B138" s="94"/>
      <c r="C138" s="96"/>
      <c r="D138" s="44"/>
      <c r="E138" s="5"/>
      <c r="F138" s="5"/>
      <c r="G138" s="5"/>
      <c r="H138" s="5"/>
      <c r="I138" s="5"/>
      <c r="J138" s="5"/>
      <c r="K138" s="2"/>
      <c r="L138" s="290"/>
      <c r="M138" s="92"/>
      <c r="N138" s="309"/>
      <c r="O138" s="312"/>
      <c r="P138" s="319"/>
      <c r="Q138" s="319"/>
      <c r="R138" s="321"/>
      <c r="S138" s="290"/>
      <c r="T138" s="290"/>
      <c r="U138" s="290"/>
      <c r="V138" s="290"/>
      <c r="W138" s="290"/>
      <c r="X138" s="290"/>
      <c r="Y138" s="290"/>
      <c r="Z138" s="290"/>
      <c r="AA138" s="290"/>
      <c r="AB138" s="2"/>
      <c r="AC138" s="2"/>
      <c r="AD138" s="2"/>
      <c r="AE138" s="2"/>
      <c r="AP138" s="92"/>
      <c r="AQ138" s="281"/>
      <c r="AR138" s="281"/>
      <c r="AS138" s="281"/>
      <c r="AT138" s="2"/>
      <c r="AU138" s="2"/>
      <c r="AV138" s="2"/>
      <c r="AW138" s="2"/>
      <c r="AX138" s="2"/>
      <c r="AY138" s="2"/>
      <c r="AZ138" s="2"/>
    </row>
    <row r="139" spans="1:52" x14ac:dyDescent="0.25">
      <c r="A139" s="2"/>
      <c r="B139" s="94"/>
      <c r="C139" s="96"/>
      <c r="D139" s="44"/>
      <c r="E139" s="5"/>
      <c r="F139" s="5"/>
      <c r="G139" s="5"/>
      <c r="H139" s="5"/>
      <c r="I139" s="5"/>
      <c r="J139" s="5"/>
      <c r="K139" s="2"/>
      <c r="L139" s="290"/>
      <c r="M139" s="92"/>
      <c r="N139" s="309"/>
      <c r="O139" s="312"/>
      <c r="P139" s="313"/>
      <c r="Q139" s="313"/>
      <c r="R139" s="315"/>
      <c r="S139" s="290"/>
      <c r="T139" s="290"/>
      <c r="U139" s="290"/>
      <c r="V139" s="290"/>
      <c r="W139" s="290"/>
      <c r="X139" s="290"/>
      <c r="Y139" s="290"/>
      <c r="Z139" s="290"/>
      <c r="AA139" s="290"/>
      <c r="AB139" s="2"/>
      <c r="AC139" s="2"/>
      <c r="AD139" s="2"/>
      <c r="AE139" s="2"/>
      <c r="AO139" s="2"/>
      <c r="AP139" s="281"/>
      <c r="AQ139" s="106"/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1:52" x14ac:dyDescent="0.25">
      <c r="A140" s="2"/>
      <c r="B140" s="94"/>
      <c r="C140" s="96"/>
      <c r="D140" s="44"/>
      <c r="E140" s="103"/>
      <c r="F140" s="5"/>
      <c r="G140" s="5"/>
      <c r="H140" s="5"/>
      <c r="I140" s="5"/>
      <c r="J140" s="5"/>
      <c r="K140" s="2"/>
      <c r="L140" s="290"/>
      <c r="M140" s="290"/>
      <c r="N140" s="290"/>
      <c r="O140" s="290"/>
      <c r="P140" s="290"/>
      <c r="Q140" s="290"/>
      <c r="R140" s="290"/>
      <c r="S140" s="290"/>
      <c r="T140" s="290"/>
      <c r="U140" s="290"/>
      <c r="V140" s="290"/>
      <c r="W140" s="290"/>
      <c r="X140" s="290"/>
      <c r="Y140" s="290"/>
      <c r="Z140" s="290"/>
      <c r="AA140" s="290"/>
      <c r="AB140" s="2"/>
      <c r="AC140" s="2"/>
      <c r="AD140" s="2"/>
      <c r="AE140" s="2"/>
      <c r="AO140" s="2"/>
      <c r="AP140" s="281"/>
      <c r="AQ140" s="106"/>
      <c r="AR140" s="2"/>
      <c r="AS140" s="2"/>
      <c r="AT140" s="2"/>
      <c r="AU140" s="2"/>
      <c r="AV140" s="2"/>
      <c r="AW140" s="2"/>
      <c r="AX140" s="2"/>
      <c r="AY140" s="2"/>
      <c r="AZ140" s="2"/>
    </row>
    <row r="141" spans="1:52" x14ac:dyDescent="0.25">
      <c r="A141" s="2"/>
      <c r="B141" s="94"/>
      <c r="C141" s="96"/>
      <c r="D141" s="44"/>
      <c r="E141" s="5"/>
      <c r="F141" s="5"/>
      <c r="G141" s="5"/>
      <c r="H141" s="5"/>
      <c r="I141" s="5"/>
      <c r="J141" s="5"/>
      <c r="K141" s="5"/>
      <c r="L141" s="290"/>
      <c r="M141" s="29"/>
      <c r="N141" s="290"/>
      <c r="O141" s="290"/>
      <c r="P141" s="290"/>
      <c r="Q141" s="290"/>
      <c r="R141" s="290"/>
      <c r="S141" s="290"/>
      <c r="T141" s="290"/>
      <c r="U141" s="290"/>
      <c r="V141" s="290"/>
      <c r="W141" s="290"/>
      <c r="X141" s="290"/>
      <c r="Y141" s="290"/>
      <c r="Z141" s="290"/>
      <c r="AA141" s="290"/>
      <c r="AB141" s="2"/>
      <c r="AC141" s="2"/>
      <c r="AD141" s="2"/>
      <c r="AE141" s="2"/>
      <c r="AO141" s="2"/>
      <c r="AP141" s="281"/>
      <c r="AQ141" s="106"/>
      <c r="AR141" s="2"/>
      <c r="AS141" s="2"/>
      <c r="AT141" s="2"/>
      <c r="AU141" s="2"/>
      <c r="AV141" s="2"/>
      <c r="AW141" s="2"/>
      <c r="AX141" s="2"/>
      <c r="AY141" s="2"/>
      <c r="AZ141" s="2"/>
    </row>
    <row r="142" spans="1:52" x14ac:dyDescent="0.25">
      <c r="A142" s="2"/>
      <c r="B142" s="94"/>
      <c r="C142" s="96"/>
      <c r="D142" s="44"/>
      <c r="E142" s="5"/>
      <c r="F142" s="5"/>
      <c r="G142" s="5"/>
      <c r="H142" s="5"/>
      <c r="I142" s="5"/>
      <c r="J142" s="5"/>
      <c r="K142" s="5"/>
      <c r="L142" s="290"/>
      <c r="M142" s="42"/>
      <c r="N142" s="43"/>
      <c r="O142" s="43"/>
      <c r="P142" s="43"/>
      <c r="Q142" s="43"/>
      <c r="R142" s="35"/>
      <c r="S142" s="35"/>
      <c r="T142" s="290"/>
      <c r="U142" s="290"/>
      <c r="V142" s="290"/>
      <c r="W142" s="290"/>
      <c r="X142" s="290"/>
      <c r="Y142" s="290"/>
      <c r="Z142" s="290"/>
      <c r="AA142" s="290"/>
      <c r="AB142" s="2"/>
      <c r="AC142" s="2"/>
      <c r="AD142" s="2"/>
      <c r="AE142" s="2"/>
      <c r="AP142" s="281"/>
      <c r="AQ142" s="106"/>
      <c r="AR142" s="2"/>
      <c r="AS142" s="2"/>
      <c r="AT142" s="2"/>
      <c r="AU142" s="2"/>
      <c r="AV142" s="2"/>
      <c r="AW142" s="2"/>
      <c r="AX142" s="2"/>
      <c r="AY142" s="2"/>
      <c r="AZ142" s="2"/>
    </row>
    <row r="143" spans="1:52" x14ac:dyDescent="0.25">
      <c r="A143" s="2"/>
      <c r="B143" s="94"/>
      <c r="C143" s="96"/>
      <c r="D143" s="44"/>
      <c r="E143" s="5"/>
      <c r="F143" s="5"/>
      <c r="G143" s="5"/>
      <c r="H143" s="5"/>
      <c r="I143" s="5"/>
      <c r="J143" s="5"/>
      <c r="K143" s="2"/>
      <c r="L143" s="290"/>
      <c r="M143" s="98"/>
      <c r="N143" s="307"/>
      <c r="O143" s="312"/>
      <c r="P143" s="313"/>
      <c r="Q143" s="314"/>
      <c r="R143" s="102"/>
      <c r="S143" s="290"/>
      <c r="T143" s="290"/>
      <c r="U143" s="290"/>
      <c r="V143" s="290"/>
      <c r="W143" s="290"/>
      <c r="X143" s="290"/>
      <c r="Y143" s="290"/>
      <c r="Z143" s="290"/>
      <c r="AA143" s="290"/>
      <c r="AB143" s="2"/>
      <c r="AC143" s="2"/>
      <c r="AD143" s="2"/>
      <c r="AE143" s="2"/>
      <c r="AP143" s="281"/>
      <c r="AQ143" s="106"/>
      <c r="AR143" s="2"/>
      <c r="AS143" s="2"/>
      <c r="AT143" s="2"/>
      <c r="AU143" s="2"/>
      <c r="AV143" s="2"/>
      <c r="AW143" s="2"/>
      <c r="AX143" s="2"/>
      <c r="AY143" s="2"/>
      <c r="AZ143" s="2"/>
    </row>
    <row r="144" spans="1:52" x14ac:dyDescent="0.25">
      <c r="A144" s="2"/>
      <c r="B144" s="94"/>
      <c r="C144" s="96"/>
      <c r="D144" s="44"/>
      <c r="E144" s="5"/>
      <c r="F144" s="5"/>
      <c r="G144" s="5"/>
      <c r="H144" s="5"/>
      <c r="I144" s="5"/>
      <c r="J144" s="5"/>
      <c r="K144" s="2"/>
      <c r="L144" s="290"/>
      <c r="M144" s="2"/>
      <c r="N144" s="307"/>
      <c r="O144" s="312"/>
      <c r="P144" s="313"/>
      <c r="Q144" s="314"/>
      <c r="R144" s="5"/>
      <c r="S144" s="290"/>
      <c r="T144" s="290"/>
      <c r="U144" s="290"/>
      <c r="V144" s="290"/>
      <c r="W144" s="290"/>
      <c r="X144" s="2"/>
      <c r="Y144" s="2"/>
      <c r="Z144" s="2"/>
      <c r="AA144" s="2"/>
      <c r="AB144" s="2"/>
      <c r="AC144" s="2"/>
      <c r="AD144" s="2"/>
      <c r="AE144" s="2"/>
      <c r="AP144" s="281"/>
      <c r="AQ144" s="106"/>
      <c r="AR144" s="2"/>
      <c r="AS144" s="2"/>
      <c r="AT144" s="2"/>
      <c r="AU144" s="2"/>
      <c r="AV144" s="2"/>
      <c r="AW144" s="2"/>
      <c r="AX144" s="2"/>
      <c r="AY144" s="2"/>
      <c r="AZ144" s="2"/>
    </row>
    <row r="145" spans="1:52" x14ac:dyDescent="0.25">
      <c r="A145" s="2"/>
      <c r="B145" s="105"/>
      <c r="C145" s="96"/>
      <c r="D145" s="44"/>
      <c r="E145" s="5"/>
      <c r="F145" s="5"/>
      <c r="G145" s="5"/>
      <c r="H145" s="5"/>
      <c r="I145" s="5"/>
      <c r="J145" s="5"/>
      <c r="K145" s="2"/>
      <c r="L145" s="290"/>
      <c r="M145" s="2"/>
      <c r="N145" s="307"/>
      <c r="O145" s="312"/>
      <c r="P145" s="313"/>
      <c r="Q145" s="314"/>
      <c r="R145" s="322"/>
      <c r="S145" s="290"/>
      <c r="T145" s="290"/>
      <c r="U145" s="290"/>
      <c r="V145" s="290"/>
      <c r="W145" s="290"/>
      <c r="X145" s="2"/>
      <c r="Y145" s="2"/>
      <c r="Z145" s="2"/>
      <c r="AA145" s="2"/>
      <c r="AB145" s="2"/>
      <c r="AC145" s="2"/>
      <c r="AD145" s="2"/>
      <c r="AE145" s="2"/>
      <c r="AN145" s="69"/>
      <c r="AP145" s="281"/>
      <c r="AQ145" s="106"/>
      <c r="AR145" s="2"/>
      <c r="AS145" s="2"/>
      <c r="AT145" s="2"/>
      <c r="AU145" s="2"/>
      <c r="AV145" s="63"/>
      <c r="AW145" s="63"/>
      <c r="AX145" s="63"/>
      <c r="AY145" s="2"/>
      <c r="AZ145" s="2"/>
    </row>
    <row r="146" spans="1:52" x14ac:dyDescent="0.25">
      <c r="A146" s="2"/>
      <c r="B146" s="105"/>
      <c r="C146" s="96"/>
      <c r="D146" s="44"/>
      <c r="E146" s="5"/>
      <c r="F146" s="5"/>
      <c r="G146" s="5"/>
      <c r="H146" s="5"/>
      <c r="I146" s="5"/>
      <c r="J146" s="5"/>
      <c r="K146" s="2"/>
      <c r="L146" s="290"/>
      <c r="M146" s="2"/>
      <c r="N146" s="307"/>
      <c r="O146" s="312"/>
      <c r="P146" s="313"/>
      <c r="Q146" s="314"/>
      <c r="R146" s="316"/>
      <c r="S146" s="290"/>
      <c r="T146" s="290"/>
      <c r="U146" s="290"/>
      <c r="V146" s="290"/>
      <c r="W146" s="290"/>
      <c r="X146" s="2"/>
      <c r="Y146" s="2"/>
      <c r="Z146" s="2"/>
      <c r="AA146" s="2"/>
      <c r="AB146" s="2"/>
      <c r="AC146" s="2"/>
      <c r="AD146" s="2"/>
      <c r="AE146" s="2"/>
      <c r="AP146" s="281"/>
      <c r="AQ146" s="106"/>
      <c r="AR146" s="2"/>
      <c r="AS146" s="63"/>
      <c r="AT146" s="63"/>
      <c r="AU146" s="63"/>
      <c r="AV146" s="2"/>
      <c r="AW146" s="2"/>
      <c r="AX146" s="2"/>
      <c r="AY146" s="2"/>
      <c r="AZ146" s="2"/>
    </row>
    <row r="147" spans="1:52" x14ac:dyDescent="0.25">
      <c r="A147" s="2"/>
      <c r="B147" s="94"/>
      <c r="C147" s="96"/>
      <c r="D147" s="44"/>
      <c r="E147" s="5"/>
      <c r="F147" s="5"/>
      <c r="G147" s="5"/>
      <c r="H147" s="5"/>
      <c r="I147" s="5"/>
      <c r="J147" s="5"/>
      <c r="K147" s="2"/>
      <c r="L147" s="290"/>
      <c r="M147" s="2"/>
      <c r="N147" s="307"/>
      <c r="O147" s="312"/>
      <c r="P147" s="313"/>
      <c r="Q147" s="314"/>
      <c r="R147" s="317"/>
      <c r="S147" s="290"/>
      <c r="T147" s="290"/>
      <c r="U147" s="290"/>
      <c r="V147" s="290"/>
      <c r="W147" s="290"/>
      <c r="X147" s="2"/>
      <c r="Y147" s="2"/>
      <c r="Z147" s="2"/>
      <c r="AA147" s="2"/>
      <c r="AB147" s="2"/>
      <c r="AC147" s="2"/>
      <c r="AD147" s="2"/>
      <c r="AE147" s="2"/>
      <c r="AO147" s="2"/>
      <c r="AP147" s="281"/>
      <c r="AQ147" s="106"/>
      <c r="AR147" s="2"/>
      <c r="AS147" s="2"/>
      <c r="AT147" s="2"/>
      <c r="AU147" s="2"/>
      <c r="AV147" s="2"/>
      <c r="AW147" s="2"/>
      <c r="AX147" s="2"/>
      <c r="AY147" s="2"/>
      <c r="AZ147" s="2"/>
    </row>
    <row r="148" spans="1:52" x14ac:dyDescent="0.25">
      <c r="K148" s="2"/>
      <c r="L148" s="290"/>
      <c r="M148" s="2"/>
      <c r="N148" s="307"/>
      <c r="O148" s="312"/>
      <c r="P148" s="313"/>
      <c r="Q148" s="314"/>
      <c r="R148" s="316"/>
      <c r="S148" s="290"/>
      <c r="T148" s="290"/>
      <c r="U148" s="290"/>
      <c r="V148" s="290"/>
      <c r="W148" s="290"/>
      <c r="X148" s="2"/>
      <c r="Y148" s="2"/>
      <c r="Z148" s="2"/>
      <c r="AA148" s="2"/>
      <c r="AB148" s="2"/>
      <c r="AC148" s="2"/>
      <c r="AD148" s="2"/>
      <c r="AE148" s="2"/>
      <c r="AN148" s="69"/>
      <c r="AO148" s="2"/>
      <c r="AP148" s="281"/>
      <c r="AQ148" s="106"/>
      <c r="AR148" s="2"/>
      <c r="AS148" s="2"/>
      <c r="AT148" s="2"/>
      <c r="AU148" s="2"/>
      <c r="AV148" s="2"/>
      <c r="AW148" s="2"/>
      <c r="AX148" s="2"/>
      <c r="AY148" s="2"/>
      <c r="AZ148" s="2"/>
    </row>
    <row r="149" spans="1:52" x14ac:dyDescent="0.25">
      <c r="K149" s="2"/>
      <c r="L149" s="290"/>
      <c r="M149" s="2"/>
      <c r="N149" s="307"/>
      <c r="O149" s="312"/>
      <c r="P149" s="318"/>
      <c r="Q149" s="319"/>
      <c r="R149" s="316"/>
      <c r="S149" s="290"/>
      <c r="T149" s="290"/>
      <c r="U149" s="290"/>
      <c r="V149" s="290"/>
      <c r="W149" s="290"/>
      <c r="X149" s="2"/>
      <c r="Y149" s="2"/>
      <c r="Z149" s="2"/>
      <c r="AA149" s="2"/>
      <c r="AB149" s="2"/>
      <c r="AC149" s="2"/>
      <c r="AD149" s="2"/>
      <c r="AE149" s="2"/>
      <c r="AP149" s="281"/>
      <c r="AQ149" s="106"/>
      <c r="AR149" s="2"/>
      <c r="AS149" s="2"/>
      <c r="AT149" s="2"/>
      <c r="AU149" s="2"/>
      <c r="AV149" s="2"/>
      <c r="AW149" s="2"/>
      <c r="AX149" s="2"/>
      <c r="AY149" s="2"/>
      <c r="AZ149" s="2"/>
    </row>
    <row r="150" spans="1:52" x14ac:dyDescent="0.25">
      <c r="K150" s="2"/>
      <c r="L150" s="290"/>
      <c r="M150" s="2"/>
      <c r="N150" s="307"/>
      <c r="O150" s="312"/>
      <c r="P150" s="313"/>
      <c r="Q150" s="314"/>
      <c r="R150" s="290"/>
      <c r="S150" s="290"/>
      <c r="T150" s="290"/>
      <c r="U150" s="290"/>
      <c r="V150" s="290"/>
      <c r="W150" s="290"/>
      <c r="X150" s="2"/>
      <c r="Y150" s="2"/>
      <c r="Z150" s="2"/>
      <c r="AA150" s="2"/>
      <c r="AB150" s="2"/>
      <c r="AC150" s="2"/>
      <c r="AD150" s="2"/>
      <c r="AE150" s="2"/>
      <c r="AP150" s="281"/>
      <c r="AQ150" s="106"/>
      <c r="AR150" s="2"/>
      <c r="AS150" s="2"/>
      <c r="AT150" s="2"/>
      <c r="AU150" s="2"/>
      <c r="AV150" s="2"/>
      <c r="AW150" s="2"/>
      <c r="AX150" s="2"/>
      <c r="AY150" s="2"/>
      <c r="AZ150" s="2"/>
    </row>
    <row r="151" spans="1:52" x14ac:dyDescent="0.25">
      <c r="K151" s="2"/>
      <c r="L151" s="290"/>
      <c r="M151" s="2"/>
      <c r="N151" s="307"/>
      <c r="O151" s="312"/>
      <c r="P151" s="313"/>
      <c r="Q151" s="314"/>
      <c r="R151" s="316"/>
      <c r="S151" s="290"/>
      <c r="T151" s="290"/>
      <c r="U151" s="290"/>
      <c r="V151" s="290"/>
      <c r="W151" s="290"/>
      <c r="X151" s="2"/>
      <c r="Y151" s="2"/>
      <c r="Z151" s="2"/>
      <c r="AA151" s="2"/>
      <c r="AB151" s="2"/>
      <c r="AC151" s="2"/>
      <c r="AD151" s="2"/>
      <c r="AE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</row>
    <row r="152" spans="1:52" x14ac:dyDescent="0.25">
      <c r="K152" s="2"/>
      <c r="L152" s="290"/>
      <c r="M152" s="2"/>
      <c r="N152" s="309"/>
      <c r="O152" s="312"/>
      <c r="P152" s="313"/>
      <c r="Q152" s="314"/>
      <c r="R152" s="316"/>
      <c r="S152" s="290"/>
      <c r="T152" s="290"/>
      <c r="U152" s="290"/>
      <c r="V152" s="290"/>
      <c r="W152" s="290"/>
      <c r="X152" s="2"/>
      <c r="Y152" s="2"/>
      <c r="Z152" s="2"/>
      <c r="AA152" s="2"/>
      <c r="AB152" s="2"/>
      <c r="AC152" s="2"/>
      <c r="AD152" s="2"/>
      <c r="AE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</row>
    <row r="153" spans="1:52" x14ac:dyDescent="0.25">
      <c r="K153" s="2"/>
      <c r="L153" s="290"/>
      <c r="M153" s="2"/>
      <c r="N153" s="309"/>
      <c r="O153" s="312"/>
      <c r="P153" s="313"/>
      <c r="Q153" s="314"/>
      <c r="R153" s="2"/>
      <c r="S153" s="290"/>
      <c r="T153" s="290"/>
      <c r="U153" s="290"/>
      <c r="V153" s="290"/>
      <c r="W153" s="290"/>
      <c r="X153" s="2"/>
      <c r="Y153" s="2"/>
      <c r="Z153" s="2"/>
      <c r="AA153" s="2"/>
      <c r="AB153" s="2"/>
      <c r="AC153" s="2"/>
      <c r="AD153" s="2"/>
      <c r="AE153" s="2"/>
    </row>
    <row r="154" spans="1:52" x14ac:dyDescent="0.25">
      <c r="K154" s="2"/>
      <c r="L154" s="2"/>
      <c r="M154" s="2"/>
      <c r="N154" s="309"/>
      <c r="O154" s="312"/>
      <c r="P154" s="313"/>
      <c r="Q154" s="314"/>
      <c r="R154" s="317"/>
      <c r="S154" s="290"/>
      <c r="T154" s="305"/>
      <c r="U154" s="305"/>
      <c r="V154" s="281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52" x14ac:dyDescent="0.25">
      <c r="K155" s="2"/>
      <c r="L155" s="2"/>
      <c r="M155" s="2"/>
      <c r="N155" s="309"/>
      <c r="O155" s="312"/>
      <c r="P155" s="313"/>
      <c r="Q155" s="314"/>
      <c r="R155" s="322"/>
      <c r="S155" s="290"/>
      <c r="T155" s="281"/>
      <c r="U155" s="281"/>
      <c r="V155" s="281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52" x14ac:dyDescent="0.25">
      <c r="K156" s="2"/>
      <c r="L156" s="2"/>
      <c r="M156" s="2"/>
      <c r="N156" s="2"/>
      <c r="O156" s="2"/>
      <c r="P156" s="281"/>
      <c r="Q156" s="281"/>
      <c r="R156" s="281"/>
      <c r="S156" s="281"/>
      <c r="T156" s="281"/>
      <c r="U156" s="281"/>
      <c r="V156" s="281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52" x14ac:dyDescent="0.25">
      <c r="K157" s="2"/>
      <c r="L157" s="2"/>
      <c r="M157" s="2"/>
      <c r="N157" s="2"/>
      <c r="O157" s="2"/>
      <c r="P157" s="281"/>
      <c r="Q157" s="281"/>
      <c r="R157" s="281"/>
      <c r="S157" s="281"/>
      <c r="T157" s="281"/>
      <c r="U157" s="281"/>
      <c r="V157" s="281"/>
      <c r="W157" s="2"/>
      <c r="X157" s="2"/>
      <c r="Y157" s="2"/>
      <c r="Z157" s="2"/>
      <c r="AA157" s="2"/>
      <c r="AB157" s="2"/>
      <c r="AC157" s="29"/>
      <c r="AD157" s="29"/>
      <c r="AE157" s="29"/>
      <c r="AF157" s="291"/>
      <c r="AG157" s="291"/>
      <c r="AH157" s="291"/>
      <c r="AI157" s="291"/>
      <c r="AJ157" s="291"/>
      <c r="AK157" s="291"/>
      <c r="AL157" s="291"/>
      <c r="AM157" s="291"/>
      <c r="AN157" s="2"/>
    </row>
    <row r="158" spans="1:52" ht="15.75" x14ac:dyDescent="0.25">
      <c r="K158" s="2"/>
      <c r="L158" s="2"/>
      <c r="M158" s="2"/>
      <c r="N158" s="2"/>
      <c r="O158" s="2"/>
      <c r="P158" s="281"/>
      <c r="Q158" s="281"/>
      <c r="R158" s="281"/>
      <c r="S158" s="281"/>
      <c r="T158" s="281"/>
      <c r="U158" s="281"/>
      <c r="V158" s="281"/>
      <c r="W158" s="2"/>
      <c r="X158" s="2"/>
      <c r="Y158" s="2"/>
      <c r="Z158" s="2"/>
      <c r="AA158" s="2"/>
      <c r="AB158" s="2"/>
      <c r="AC158" s="292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1"/>
      <c r="AN158" s="2"/>
    </row>
    <row r="159" spans="1:52" x14ac:dyDescent="0.25">
      <c r="K159" s="2"/>
      <c r="L159" s="2"/>
      <c r="M159" s="2"/>
      <c r="N159" s="2"/>
      <c r="O159" s="2"/>
      <c r="P159" s="281"/>
      <c r="Q159" s="281"/>
      <c r="R159" s="281"/>
      <c r="S159" s="281"/>
      <c r="T159" s="281"/>
      <c r="U159" s="281"/>
      <c r="V159" s="281"/>
      <c r="W159" s="2"/>
      <c r="X159" s="2"/>
      <c r="Y159" s="2"/>
      <c r="Z159" s="2"/>
      <c r="AA159" s="2"/>
      <c r="AB159" s="2"/>
      <c r="AC159" s="280"/>
      <c r="AD159" s="29"/>
      <c r="AE159" s="29"/>
      <c r="AF159" s="29"/>
      <c r="AG159" s="29"/>
      <c r="AH159" s="29"/>
      <c r="AI159" s="29"/>
      <c r="AJ159" s="293"/>
      <c r="AK159" s="29"/>
      <c r="AL159" s="29"/>
      <c r="AM159" s="291"/>
      <c r="AN159" s="2"/>
    </row>
    <row r="160" spans="1:52" x14ac:dyDescent="0.25">
      <c r="K160" s="2"/>
      <c r="L160" s="2"/>
      <c r="M160" s="2"/>
      <c r="N160" s="2"/>
      <c r="O160" s="2"/>
      <c r="P160" s="281"/>
      <c r="Q160" s="281"/>
      <c r="R160" s="281"/>
      <c r="S160" s="281"/>
      <c r="T160" s="281"/>
      <c r="U160" s="281"/>
      <c r="V160" s="281"/>
      <c r="W160" s="2"/>
      <c r="X160" s="2"/>
      <c r="Y160" s="2"/>
      <c r="Z160" s="2"/>
      <c r="AA160" s="2"/>
      <c r="AB160" s="2"/>
      <c r="AC160" s="34"/>
      <c r="AD160" s="34"/>
      <c r="AE160" s="34"/>
      <c r="AF160" s="35"/>
      <c r="AG160" s="35"/>
      <c r="AH160" s="294"/>
      <c r="AI160" s="294"/>
      <c r="AJ160" s="35"/>
      <c r="AK160" s="35"/>
      <c r="AL160" s="34"/>
      <c r="AM160" s="291"/>
      <c r="AN160" s="2"/>
    </row>
    <row r="161" spans="11:40" x14ac:dyDescent="0.25">
      <c r="K161" s="2"/>
      <c r="L161" s="2"/>
      <c r="M161" s="2"/>
      <c r="N161" s="2"/>
      <c r="O161" s="2"/>
      <c r="P161" s="281"/>
      <c r="Q161" s="281"/>
      <c r="R161" s="281"/>
      <c r="S161" s="281"/>
      <c r="T161" s="281"/>
      <c r="U161" s="281"/>
      <c r="V161" s="281"/>
      <c r="W161" s="2"/>
      <c r="X161" s="2"/>
      <c r="Y161" s="2"/>
      <c r="Z161" s="2"/>
      <c r="AA161" s="2"/>
      <c r="AB161" s="2"/>
      <c r="AC161" s="34"/>
      <c r="AD161" s="34"/>
      <c r="AE161" s="34"/>
      <c r="AF161" s="36"/>
      <c r="AG161" s="36"/>
      <c r="AH161" s="37"/>
      <c r="AI161" s="37"/>
      <c r="AJ161" s="35"/>
      <c r="AK161" s="34"/>
      <c r="AL161" s="34"/>
      <c r="AM161" s="291"/>
      <c r="AN161" s="2"/>
    </row>
    <row r="162" spans="11:40" x14ac:dyDescent="0.25">
      <c r="K162" s="2"/>
      <c r="L162" s="2"/>
      <c r="M162" s="2"/>
      <c r="N162" s="2"/>
      <c r="O162" s="2"/>
      <c r="P162" s="281"/>
      <c r="Q162" s="281"/>
      <c r="R162" s="281"/>
      <c r="S162" s="281"/>
      <c r="T162" s="281"/>
      <c r="U162" s="281"/>
      <c r="V162" s="2"/>
      <c r="W162" s="2"/>
      <c r="X162" s="2"/>
      <c r="Y162" s="2"/>
      <c r="Z162" s="2"/>
      <c r="AA162" s="2"/>
      <c r="AB162" s="2"/>
      <c r="AC162" s="295"/>
      <c r="AD162" s="295"/>
      <c r="AE162" s="295"/>
      <c r="AF162" s="295"/>
      <c r="AG162" s="295"/>
      <c r="AH162" s="296"/>
      <c r="AI162" s="19"/>
      <c r="AJ162" s="38"/>
      <c r="AK162" s="38"/>
      <c r="AL162" s="38"/>
      <c r="AM162" s="291"/>
      <c r="AN162" s="2"/>
    </row>
    <row r="163" spans="11:40" x14ac:dyDescent="0.25">
      <c r="K163" s="2"/>
      <c r="L163" s="2"/>
      <c r="M163" s="2"/>
      <c r="N163" s="2"/>
      <c r="O163" s="2"/>
      <c r="P163" s="281"/>
      <c r="Q163" s="281"/>
      <c r="R163" s="281"/>
      <c r="S163" s="281"/>
      <c r="T163" s="281"/>
      <c r="U163" s="305"/>
      <c r="V163" s="2"/>
      <c r="W163" s="2"/>
      <c r="X163" s="2"/>
      <c r="Y163" s="2"/>
      <c r="Z163" s="2"/>
      <c r="AA163" s="2"/>
      <c r="AB163" s="2"/>
      <c r="AC163" s="295"/>
      <c r="AD163" s="297"/>
      <c r="AE163" s="297"/>
      <c r="AF163" s="297"/>
      <c r="AG163" s="297"/>
      <c r="AH163" s="297"/>
      <c r="AI163" s="297"/>
      <c r="AJ163" s="38"/>
      <c r="AK163" s="38"/>
      <c r="AL163" s="38"/>
      <c r="AM163" s="291"/>
      <c r="AN163" s="2"/>
    </row>
    <row r="164" spans="11:40" x14ac:dyDescent="0.25">
      <c r="K164" s="2"/>
      <c r="L164" s="2"/>
      <c r="M164" s="2"/>
      <c r="N164" s="2"/>
      <c r="O164" s="2"/>
      <c r="P164" s="281"/>
      <c r="Q164" s="281"/>
      <c r="R164" s="281"/>
      <c r="S164" s="281"/>
      <c r="T164" s="281"/>
      <c r="U164" s="281"/>
      <c r="V164" s="2"/>
      <c r="W164" s="2"/>
      <c r="X164" s="2"/>
      <c r="Y164" s="2"/>
      <c r="Z164" s="2"/>
      <c r="AA164" s="2"/>
      <c r="AB164" s="2"/>
      <c r="AC164" s="291"/>
      <c r="AD164" s="291"/>
      <c r="AE164" s="291"/>
      <c r="AF164" s="291"/>
      <c r="AG164" s="291"/>
      <c r="AH164" s="291"/>
      <c r="AI164" s="41"/>
      <c r="AJ164" s="297"/>
      <c r="AK164" s="291"/>
      <c r="AL164" s="291"/>
      <c r="AM164" s="291"/>
      <c r="AN164" s="2"/>
    </row>
    <row r="165" spans="11:40" ht="27" customHeight="1" x14ac:dyDescent="0.2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35"/>
      <c r="AD165" s="35"/>
      <c r="AE165" s="35"/>
      <c r="AF165" s="35"/>
      <c r="AG165" s="35"/>
      <c r="AH165" s="294"/>
      <c r="AI165" s="294"/>
      <c r="AJ165" s="35"/>
      <c r="AK165" s="34"/>
      <c r="AL165" s="34"/>
      <c r="AM165" s="291"/>
      <c r="AN165" s="2"/>
    </row>
    <row r="166" spans="11:40" ht="18" customHeight="1" x14ac:dyDescent="0.25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97"/>
      <c r="AD166" s="297"/>
      <c r="AE166" s="297"/>
      <c r="AF166" s="297"/>
      <c r="AG166" s="297"/>
      <c r="AH166" s="298"/>
      <c r="AI166" s="298"/>
      <c r="AJ166" s="297"/>
      <c r="AK166" s="297"/>
      <c r="AL166" s="297"/>
      <c r="AM166" s="291"/>
      <c r="AN166" s="2"/>
    </row>
    <row r="167" spans="11:40" ht="18" customHeight="1" x14ac:dyDescent="0.25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97"/>
      <c r="AD167" s="299"/>
      <c r="AE167" s="297"/>
      <c r="AF167" s="299"/>
      <c r="AG167" s="297"/>
      <c r="AH167" s="300"/>
      <c r="AI167" s="301"/>
      <c r="AJ167" s="297"/>
      <c r="AK167" s="297"/>
      <c r="AL167" s="297"/>
      <c r="AM167" s="291"/>
      <c r="AN167" s="2"/>
    </row>
    <row r="168" spans="11:40" x14ac:dyDescent="0.25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97"/>
      <c r="AD168" s="297"/>
      <c r="AE168" s="297"/>
      <c r="AF168" s="297"/>
      <c r="AG168" s="297"/>
      <c r="AH168" s="300"/>
      <c r="AI168" s="301"/>
      <c r="AJ168" s="297"/>
      <c r="AK168" s="297"/>
      <c r="AL168" s="297"/>
      <c r="AM168" s="291"/>
      <c r="AN168" s="2"/>
    </row>
    <row r="169" spans="11:40" x14ac:dyDescent="0.25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97"/>
      <c r="AD169" s="297"/>
      <c r="AE169" s="297"/>
      <c r="AF169" s="297"/>
      <c r="AG169" s="297"/>
      <c r="AH169" s="298"/>
      <c r="AI169" s="298"/>
      <c r="AJ169" s="291"/>
      <c r="AK169" s="297"/>
      <c r="AL169" s="297"/>
      <c r="AM169" s="291"/>
      <c r="AN169" s="2"/>
    </row>
    <row r="170" spans="11:40" x14ac:dyDescent="0.25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97"/>
      <c r="AD170" s="297"/>
      <c r="AE170" s="297"/>
      <c r="AF170" s="297"/>
      <c r="AG170" s="297"/>
      <c r="AH170" s="298"/>
      <c r="AI170" s="298"/>
      <c r="AJ170" s="291"/>
      <c r="AK170" s="297"/>
      <c r="AL170" s="297"/>
      <c r="AM170" s="291"/>
      <c r="AN170" s="2"/>
    </row>
    <row r="171" spans="11:40" x14ac:dyDescent="0.25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97"/>
      <c r="AD171" s="297"/>
      <c r="AE171" s="297"/>
      <c r="AF171" s="297"/>
      <c r="AG171" s="297"/>
      <c r="AH171" s="300"/>
      <c r="AI171" s="301"/>
      <c r="AJ171" s="297"/>
      <c r="AK171" s="297"/>
      <c r="AL171" s="297"/>
      <c r="AM171" s="291"/>
      <c r="AN171" s="2"/>
    </row>
    <row r="172" spans="11:40" x14ac:dyDescent="0.25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97"/>
      <c r="AD172" s="297"/>
      <c r="AE172" s="297"/>
      <c r="AF172" s="297"/>
      <c r="AG172" s="297"/>
      <c r="AH172" s="300"/>
      <c r="AI172" s="301"/>
      <c r="AJ172" s="297"/>
      <c r="AK172" s="297"/>
      <c r="AL172" s="297"/>
      <c r="AM172" s="291"/>
      <c r="AN172" s="2"/>
    </row>
    <row r="173" spans="11:40" x14ac:dyDescent="0.25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97"/>
      <c r="AD173" s="297"/>
      <c r="AE173" s="297"/>
      <c r="AF173" s="297"/>
      <c r="AG173" s="297"/>
      <c r="AH173" s="300"/>
      <c r="AI173" s="301"/>
      <c r="AJ173" s="297"/>
      <c r="AK173" s="297"/>
      <c r="AL173" s="297"/>
      <c r="AM173" s="291"/>
      <c r="AN173" s="2"/>
    </row>
    <row r="174" spans="11:40" x14ac:dyDescent="0.25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97"/>
      <c r="AD174" s="297"/>
      <c r="AE174" s="297"/>
      <c r="AF174" s="297"/>
      <c r="AG174" s="297"/>
      <c r="AH174" s="300"/>
      <c r="AI174" s="301"/>
      <c r="AJ174" s="297"/>
      <c r="AK174" s="297"/>
      <c r="AL174" s="297"/>
      <c r="AM174" s="291"/>
      <c r="AN174" s="2"/>
    </row>
    <row r="175" spans="11:40" x14ac:dyDescent="0.25">
      <c r="AA175" s="2"/>
      <c r="AB175" s="2"/>
      <c r="AC175" s="297"/>
      <c r="AD175" s="297"/>
      <c r="AE175" s="297"/>
      <c r="AF175" s="297"/>
      <c r="AG175" s="297"/>
      <c r="AH175" s="298"/>
      <c r="AI175" s="298"/>
      <c r="AJ175" s="297"/>
      <c r="AK175" s="297"/>
      <c r="AL175" s="297"/>
      <c r="AM175" s="291"/>
      <c r="AN175" s="2"/>
    </row>
    <row r="176" spans="11:40" x14ac:dyDescent="0.25">
      <c r="AA176" s="2"/>
      <c r="AB176" s="2"/>
      <c r="AC176" s="297"/>
      <c r="AD176" s="297"/>
      <c r="AE176" s="297"/>
      <c r="AF176" s="297"/>
      <c r="AG176" s="297"/>
      <c r="AH176" s="300"/>
      <c r="AI176" s="301"/>
      <c r="AJ176" s="297"/>
      <c r="AK176" s="297"/>
      <c r="AL176" s="297"/>
      <c r="AM176" s="291"/>
      <c r="AN176" s="2"/>
    </row>
    <row r="177" spans="27:40" x14ac:dyDescent="0.25">
      <c r="AA177" s="2"/>
      <c r="AB177" s="2"/>
      <c r="AC177" s="302"/>
      <c r="AD177" s="302"/>
      <c r="AE177" s="302"/>
      <c r="AF177" s="302"/>
      <c r="AG177" s="302"/>
      <c r="AH177" s="303"/>
      <c r="AI177" s="303"/>
      <c r="AJ177" s="304"/>
      <c r="AK177" s="302"/>
      <c r="AL177" s="302"/>
      <c r="AM177" s="304"/>
      <c r="AN177" s="2"/>
    </row>
    <row r="178" spans="27:40" x14ac:dyDescent="0.25">
      <c r="AA178" s="2"/>
      <c r="AB178" s="2"/>
      <c r="AC178" s="297"/>
      <c r="AD178" s="297"/>
      <c r="AE178" s="297"/>
      <c r="AF178" s="297"/>
      <c r="AG178" s="297"/>
      <c r="AH178" s="300"/>
      <c r="AI178" s="301"/>
      <c r="AJ178" s="291"/>
      <c r="AK178" s="297"/>
      <c r="AL178" s="297"/>
      <c r="AM178" s="291"/>
      <c r="AN178" s="2"/>
    </row>
    <row r="179" spans="27:40" x14ac:dyDescent="0.25">
      <c r="AA179" s="2"/>
      <c r="AB179" s="2"/>
      <c r="AC179" s="297"/>
      <c r="AD179" s="297"/>
      <c r="AE179" s="297"/>
      <c r="AF179" s="297"/>
      <c r="AG179" s="297"/>
      <c r="AH179" s="300"/>
      <c r="AI179" s="301"/>
      <c r="AJ179" s="297"/>
      <c r="AK179" s="297"/>
      <c r="AL179" s="297"/>
      <c r="AM179" s="291"/>
      <c r="AN179" s="2"/>
    </row>
    <row r="180" spans="27:40" x14ac:dyDescent="0.25">
      <c r="AA180" s="2"/>
      <c r="AB180" s="2"/>
      <c r="AC180" s="297"/>
      <c r="AD180" s="297"/>
      <c r="AE180" s="297"/>
      <c r="AF180" s="297"/>
      <c r="AG180" s="297"/>
      <c r="AH180" s="300"/>
      <c r="AI180" s="301"/>
      <c r="AJ180" s="297"/>
      <c r="AK180" s="297"/>
      <c r="AL180" s="297"/>
      <c r="AM180" s="291"/>
      <c r="AN180" s="2"/>
    </row>
    <row r="181" spans="27:40" x14ac:dyDescent="0.25">
      <c r="AA181" s="2"/>
      <c r="AB181" s="2"/>
      <c r="AC181" s="297"/>
      <c r="AD181" s="297"/>
      <c r="AE181" s="297"/>
      <c r="AF181" s="297"/>
      <c r="AG181" s="297"/>
      <c r="AH181" s="300"/>
      <c r="AI181" s="301"/>
      <c r="AJ181" s="297"/>
      <c r="AK181" s="297"/>
      <c r="AL181" s="297"/>
      <c r="AM181" s="291"/>
      <c r="AN181" s="2"/>
    </row>
    <row r="182" spans="27:40" x14ac:dyDescent="0.25">
      <c r="AA182" s="2"/>
      <c r="AB182" s="2"/>
      <c r="AC182" s="297"/>
      <c r="AD182" s="297"/>
      <c r="AE182" s="297"/>
      <c r="AF182" s="297"/>
      <c r="AG182" s="297"/>
      <c r="AH182" s="300"/>
      <c r="AI182" s="301"/>
      <c r="AJ182" s="297"/>
      <c r="AK182" s="297"/>
      <c r="AL182" s="297"/>
      <c r="AM182" s="291"/>
      <c r="AN182" s="2"/>
    </row>
    <row r="183" spans="27:40" x14ac:dyDescent="0.25">
      <c r="AA183" s="2"/>
      <c r="AB183" s="2"/>
      <c r="AC183" s="297"/>
      <c r="AD183" s="297"/>
      <c r="AE183" s="297"/>
      <c r="AF183" s="297"/>
      <c r="AG183" s="297"/>
      <c r="AH183" s="297"/>
      <c r="AI183" s="297"/>
      <c r="AJ183" s="297"/>
      <c r="AK183" s="297"/>
      <c r="AL183" s="297"/>
      <c r="AM183" s="291"/>
      <c r="AN183" s="2"/>
    </row>
    <row r="184" spans="27:40" x14ac:dyDescent="0.25">
      <c r="AA184" s="2"/>
      <c r="AB184" s="2"/>
      <c r="AC184" s="92"/>
      <c r="AD184" s="92"/>
      <c r="AE184" s="9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27:40" x14ac:dyDescent="0.25">
      <c r="AA185" s="2"/>
      <c r="AB185" s="2"/>
      <c r="AC185" s="281"/>
      <c r="AD185" s="106"/>
      <c r="AE185" s="106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27:40" x14ac:dyDescent="0.25">
      <c r="AA186" s="2"/>
      <c r="AB186" s="2"/>
      <c r="AC186" s="281"/>
      <c r="AD186" s="106"/>
      <c r="AE186" s="106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27:40" x14ac:dyDescent="0.25">
      <c r="AA187" s="2"/>
      <c r="AB187" s="2"/>
      <c r="AC187" s="281"/>
      <c r="AD187" s="106"/>
      <c r="AE187" s="106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27:40" x14ac:dyDescent="0.25">
      <c r="AA188" s="2"/>
      <c r="AB188" s="2"/>
      <c r="AC188" s="281"/>
      <c r="AD188" s="106"/>
      <c r="AE188" s="106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27:40" x14ac:dyDescent="0.25">
      <c r="AA189" s="2"/>
      <c r="AB189" s="2"/>
      <c r="AC189" s="281"/>
      <c r="AD189" s="106"/>
      <c r="AE189" s="106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27:40" x14ac:dyDescent="0.25">
      <c r="AA190" s="2"/>
      <c r="AB190" s="2"/>
      <c r="AC190" s="281"/>
      <c r="AD190" s="106"/>
      <c r="AE190" s="106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27:40" x14ac:dyDescent="0.25">
      <c r="AA191" s="2"/>
      <c r="AB191" s="2"/>
      <c r="AC191" s="281"/>
      <c r="AD191" s="106"/>
      <c r="AE191" s="106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27:40" x14ac:dyDescent="0.25">
      <c r="AA192" s="2"/>
      <c r="AB192" s="2"/>
      <c r="AC192" s="281"/>
      <c r="AD192" s="106"/>
      <c r="AE192" s="106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27:40" x14ac:dyDescent="0.25">
      <c r="AA193" s="2"/>
      <c r="AB193" s="2"/>
      <c r="AC193" s="281"/>
      <c r="AD193" s="305"/>
      <c r="AE193" s="305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27:40" x14ac:dyDescent="0.25">
      <c r="AA194" s="2"/>
      <c r="AB194" s="2"/>
      <c r="AC194" s="281"/>
      <c r="AD194" s="306"/>
      <c r="AE194" s="306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27:40" x14ac:dyDescent="0.25">
      <c r="AA195" s="2"/>
      <c r="AB195" s="2"/>
      <c r="AC195" s="281"/>
      <c r="AD195" s="106"/>
      <c r="AE195" s="106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27:40" x14ac:dyDescent="0.25">
      <c r="AA196" s="2"/>
      <c r="AB196" s="2"/>
      <c r="AC196" s="281"/>
      <c r="AD196" s="106"/>
      <c r="AE196" s="106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27:40" x14ac:dyDescent="0.25"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27:40" x14ac:dyDescent="0.25"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</sheetData>
  <mergeCells count="11">
    <mergeCell ref="B5:I5"/>
    <mergeCell ref="M5:BH5"/>
    <mergeCell ref="B6:I6"/>
    <mergeCell ref="M6:BH6"/>
    <mergeCell ref="M70:BH70"/>
    <mergeCell ref="B33:I33"/>
    <mergeCell ref="M33:BH33"/>
    <mergeCell ref="B34:I34"/>
    <mergeCell ref="M34:BH34"/>
    <mergeCell ref="B61:I61"/>
    <mergeCell ref="B64:I64"/>
  </mergeCells>
  <pageMargins left="0.7" right="0.7" top="0.75" bottom="0.75" header="0.3" footer="0.3"/>
  <pageSetup paperSize="8" scale="2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im:links xmlns:im="http://www.autonomy.com/WorkSite">
  <im:linkstream>C:\NRPortbl\iManage\GRAHAMP\1803410_1.xls*</im:linkstream>
</im:links>
</file>

<file path=customXml/itemProps1.xml><?xml version="1.0" encoding="utf-8"?>
<ds:datastoreItem xmlns:ds="http://schemas.openxmlformats.org/officeDocument/2006/customXml" ds:itemID="{0155AC53-FC35-43C5-A8FF-AAEEB4F5A0A7}">
  <ds:schemaRefs>
    <ds:schemaRef ds:uri="http://www.autonomy.com/WorkSit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September 2014</vt:lpstr>
    </vt:vector>
  </TitlesOfParts>
  <Company>International Monetary Fund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mcmbloombergvista</dc:creator>
  <cp:lastModifiedBy>grahamp</cp:lastModifiedBy>
  <cp:lastPrinted>2014-09-03T22:02:11Z</cp:lastPrinted>
  <dcterms:created xsi:type="dcterms:W3CDTF">2011-09-13T14:33:32Z</dcterms:created>
  <dcterms:modified xsi:type="dcterms:W3CDTF">2014-09-28T00:39:45Z</dcterms:modified>
</cp:coreProperties>
</file>