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65" yWindow="-180" windowWidth="9435" windowHeight="12030"/>
  </bookViews>
  <sheets>
    <sheet name="January 2014" sheetId="2" r:id="rId1"/>
  </sheets>
  <definedNames>
    <definedName name="_xlnm.Print_Area" localSheetId="0">'January 2014'!$A$9:$AW$155</definedName>
  </definedNames>
  <calcPr calcId="145621"/>
</workbook>
</file>

<file path=xl/calcChain.xml><?xml version="1.0" encoding="utf-8"?>
<calcChain xmlns="http://schemas.openxmlformats.org/spreadsheetml/2006/main">
  <c r="E67" i="2" l="1"/>
  <c r="AV80" i="2"/>
  <c r="AY50" i="2"/>
  <c r="BA99" i="2"/>
  <c r="AK102" i="2"/>
  <c r="AG102" i="2"/>
  <c r="X102" i="2"/>
  <c r="R102" i="2"/>
  <c r="M102" i="2"/>
  <c r="AR102" i="2"/>
  <c r="AO102" i="2"/>
  <c r="BB43" i="2"/>
  <c r="AZ43" i="2"/>
  <c r="AE99" i="2"/>
  <c r="BE99" i="2"/>
  <c r="AC42" i="2"/>
  <c r="M88" i="2"/>
  <c r="M47" i="2"/>
  <c r="M56" i="2"/>
  <c r="M55" i="2"/>
  <c r="A60" i="2"/>
  <c r="L60" i="2"/>
  <c r="L32" i="2"/>
  <c r="L31" i="2"/>
  <c r="I45" i="2"/>
  <c r="I59" i="2"/>
  <c r="I40" i="2"/>
  <c r="AR99" i="2" l="1"/>
  <c r="AJ39" i="2"/>
  <c r="AI39" i="2"/>
  <c r="W41" i="2"/>
  <c r="W39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37" i="2"/>
  <c r="G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96" i="2" s="1"/>
  <c r="AF61" i="2"/>
  <c r="AF97" i="2" s="1"/>
  <c r="AE40" i="2"/>
  <c r="AE39" i="2"/>
  <c r="AF73" i="2"/>
  <c r="AF74" i="2"/>
  <c r="AF37" i="2"/>
  <c r="AF38" i="2"/>
  <c r="H64" i="2" l="1"/>
  <c r="G64" i="2"/>
  <c r="AE75" i="2"/>
  <c r="AE76" i="2"/>
  <c r="AJ75" i="2"/>
  <c r="BE74" i="2"/>
  <c r="BE73" i="2"/>
  <c r="BD73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96" i="2" s="1"/>
  <c r="BE61" i="2"/>
  <c r="BE97" i="2" s="1"/>
  <c r="BE39" i="2"/>
  <c r="BE38" i="2"/>
  <c r="BE37" i="2"/>
  <c r="BD39" i="2"/>
  <c r="BD38" i="2"/>
  <c r="BD37" i="2"/>
  <c r="E41" i="2"/>
  <c r="AQ39" i="2" l="1"/>
  <c r="AQ75" i="2" s="1"/>
  <c r="L95" i="2"/>
  <c r="L59" i="2"/>
  <c r="A59" i="2"/>
  <c r="L54" i="2"/>
  <c r="L19" i="2"/>
  <c r="AI73" i="2" l="1"/>
  <c r="AJ73" i="2"/>
  <c r="AI74" i="2"/>
  <c r="AJ74" i="2"/>
  <c r="M41" i="2"/>
  <c r="N41" i="2"/>
  <c r="O41" i="2"/>
  <c r="P41" i="2"/>
  <c r="Q41" i="2"/>
  <c r="R41" i="2"/>
  <c r="S41" i="2"/>
  <c r="T41" i="2"/>
  <c r="U41" i="2"/>
  <c r="V41" i="2"/>
  <c r="V77" i="2" s="1"/>
  <c r="X41" i="2"/>
  <c r="X77" i="2" s="1"/>
  <c r="Y41" i="2"/>
  <c r="Z41" i="2"/>
  <c r="AA41" i="2"/>
  <c r="AB41" i="2"/>
  <c r="AC41" i="2"/>
  <c r="AD41" i="2"/>
  <c r="AE41" i="2"/>
  <c r="AE77" i="2" s="1"/>
  <c r="AG41" i="2"/>
  <c r="AH41" i="2"/>
  <c r="AI41" i="2"/>
  <c r="AJ41" i="2"/>
  <c r="AJ77" i="2" s="1"/>
  <c r="AK41" i="2"/>
  <c r="AL41" i="2"/>
  <c r="AM41" i="2"/>
  <c r="AN41" i="2"/>
  <c r="AO41" i="2"/>
  <c r="AP41" i="2"/>
  <c r="AQ41" i="2"/>
  <c r="AQ77" i="2" s="1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M42" i="2"/>
  <c r="N42" i="2"/>
  <c r="O42" i="2"/>
  <c r="P42" i="2"/>
  <c r="Q42" i="2"/>
  <c r="R42" i="2"/>
  <c r="S42" i="2"/>
  <c r="T42" i="2"/>
  <c r="U42" i="2"/>
  <c r="V42" i="2"/>
  <c r="V78" i="2" s="1"/>
  <c r="W42" i="2"/>
  <c r="X42" i="2"/>
  <c r="X78" i="2" s="1"/>
  <c r="Y42" i="2"/>
  <c r="Z42" i="2"/>
  <c r="AA42" i="2"/>
  <c r="AB42" i="2"/>
  <c r="AD42" i="2"/>
  <c r="AE42" i="2"/>
  <c r="AE78" i="2" s="1"/>
  <c r="AG42" i="2"/>
  <c r="AH42" i="2"/>
  <c r="AI42" i="2"/>
  <c r="AJ42" i="2"/>
  <c r="AJ78" i="2" s="1"/>
  <c r="AK42" i="2"/>
  <c r="AL42" i="2"/>
  <c r="AM42" i="2"/>
  <c r="AN42" i="2"/>
  <c r="AO42" i="2"/>
  <c r="AP42" i="2"/>
  <c r="AQ42" i="2"/>
  <c r="AQ78" i="2" s="1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M43" i="2"/>
  <c r="N43" i="2"/>
  <c r="O43" i="2"/>
  <c r="P43" i="2"/>
  <c r="Q43" i="2"/>
  <c r="R43" i="2"/>
  <c r="S43" i="2"/>
  <c r="T43" i="2"/>
  <c r="U43" i="2"/>
  <c r="V43" i="2"/>
  <c r="V79" i="2" s="1"/>
  <c r="W43" i="2"/>
  <c r="X43" i="2"/>
  <c r="X79" i="2" s="1"/>
  <c r="Y43" i="2"/>
  <c r="Z43" i="2"/>
  <c r="AA43" i="2"/>
  <c r="AB43" i="2"/>
  <c r="AC43" i="2"/>
  <c r="AD43" i="2"/>
  <c r="AE43" i="2"/>
  <c r="AE79" i="2" s="1"/>
  <c r="AG43" i="2"/>
  <c r="AH43" i="2"/>
  <c r="AI43" i="2"/>
  <c r="AJ43" i="2"/>
  <c r="AJ79" i="2" s="1"/>
  <c r="AK43" i="2"/>
  <c r="AL43" i="2"/>
  <c r="AM43" i="2"/>
  <c r="AN43" i="2"/>
  <c r="AO43" i="2"/>
  <c r="AP43" i="2"/>
  <c r="AQ43" i="2"/>
  <c r="AQ79" i="2" s="1"/>
  <c r="AR43" i="2"/>
  <c r="AS43" i="2"/>
  <c r="AT43" i="2"/>
  <c r="AU43" i="2"/>
  <c r="AV43" i="2"/>
  <c r="AW43" i="2"/>
  <c r="AX43" i="2"/>
  <c r="AY43" i="2"/>
  <c r="BA43" i="2"/>
  <c r="BC43" i="2"/>
  <c r="BD43" i="2"/>
  <c r="M44" i="2"/>
  <c r="N44" i="2"/>
  <c r="O44" i="2"/>
  <c r="P44" i="2"/>
  <c r="Q44" i="2"/>
  <c r="R44" i="2"/>
  <c r="S44" i="2"/>
  <c r="T44" i="2"/>
  <c r="U44" i="2"/>
  <c r="V44" i="2"/>
  <c r="V80" i="2" s="1"/>
  <c r="W44" i="2"/>
  <c r="X44" i="2"/>
  <c r="X80" i="2" s="1"/>
  <c r="Y44" i="2"/>
  <c r="Z44" i="2"/>
  <c r="AA44" i="2"/>
  <c r="AB44" i="2"/>
  <c r="AC44" i="2"/>
  <c r="AD44" i="2"/>
  <c r="AE44" i="2"/>
  <c r="AE80" i="2" s="1"/>
  <c r="AG44" i="2"/>
  <c r="AH44" i="2"/>
  <c r="AI44" i="2"/>
  <c r="AJ44" i="2"/>
  <c r="AJ80" i="2" s="1"/>
  <c r="AK44" i="2"/>
  <c r="AL44" i="2"/>
  <c r="AM44" i="2"/>
  <c r="AN44" i="2"/>
  <c r="AO44" i="2"/>
  <c r="AP44" i="2"/>
  <c r="AQ44" i="2"/>
  <c r="AQ80" i="2" s="1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M45" i="2"/>
  <c r="N45" i="2"/>
  <c r="O45" i="2"/>
  <c r="P45" i="2"/>
  <c r="Q45" i="2"/>
  <c r="R45" i="2"/>
  <c r="S45" i="2"/>
  <c r="T45" i="2"/>
  <c r="U45" i="2"/>
  <c r="V45" i="2"/>
  <c r="V81" i="2" s="1"/>
  <c r="W45" i="2"/>
  <c r="X45" i="2"/>
  <c r="X81" i="2" s="1"/>
  <c r="Y45" i="2"/>
  <c r="Z45" i="2"/>
  <c r="AA45" i="2"/>
  <c r="AB45" i="2"/>
  <c r="AC45" i="2"/>
  <c r="AD45" i="2"/>
  <c r="AE45" i="2"/>
  <c r="AE81" i="2" s="1"/>
  <c r="AG45" i="2"/>
  <c r="AH45" i="2"/>
  <c r="AI45" i="2"/>
  <c r="AJ45" i="2"/>
  <c r="AJ81" i="2" s="1"/>
  <c r="AK45" i="2"/>
  <c r="AL45" i="2"/>
  <c r="AM45" i="2"/>
  <c r="AN45" i="2"/>
  <c r="AO45" i="2"/>
  <c r="AP45" i="2"/>
  <c r="AQ45" i="2"/>
  <c r="AQ81" i="2" s="1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M46" i="2"/>
  <c r="N46" i="2"/>
  <c r="O46" i="2"/>
  <c r="P46" i="2"/>
  <c r="Q46" i="2"/>
  <c r="R46" i="2"/>
  <c r="S46" i="2"/>
  <c r="T46" i="2"/>
  <c r="U46" i="2"/>
  <c r="V46" i="2"/>
  <c r="V82" i="2" s="1"/>
  <c r="W46" i="2"/>
  <c r="X46" i="2"/>
  <c r="X82" i="2" s="1"/>
  <c r="Y46" i="2"/>
  <c r="Z46" i="2"/>
  <c r="AA46" i="2"/>
  <c r="AB46" i="2"/>
  <c r="AC46" i="2"/>
  <c r="AD46" i="2"/>
  <c r="AE46" i="2"/>
  <c r="AE82" i="2" s="1"/>
  <c r="AG46" i="2"/>
  <c r="AH46" i="2"/>
  <c r="AI46" i="2"/>
  <c r="AJ46" i="2"/>
  <c r="AJ82" i="2" s="1"/>
  <c r="AK46" i="2"/>
  <c r="AL46" i="2"/>
  <c r="AM46" i="2"/>
  <c r="AN46" i="2"/>
  <c r="AO46" i="2"/>
  <c r="AP46" i="2"/>
  <c r="AQ46" i="2"/>
  <c r="AQ82" i="2" s="1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N47" i="2"/>
  <c r="O47" i="2"/>
  <c r="P47" i="2"/>
  <c r="Q47" i="2"/>
  <c r="R47" i="2"/>
  <c r="S47" i="2"/>
  <c r="T47" i="2"/>
  <c r="U47" i="2"/>
  <c r="V47" i="2"/>
  <c r="V83" i="2" s="1"/>
  <c r="W47" i="2"/>
  <c r="X47" i="2"/>
  <c r="X83" i="2" s="1"/>
  <c r="Y47" i="2"/>
  <c r="Z47" i="2"/>
  <c r="AA47" i="2"/>
  <c r="AB47" i="2"/>
  <c r="AC47" i="2"/>
  <c r="AD47" i="2"/>
  <c r="AE47" i="2"/>
  <c r="AE83" i="2" s="1"/>
  <c r="AG47" i="2"/>
  <c r="AH47" i="2"/>
  <c r="AI47" i="2"/>
  <c r="AJ47" i="2"/>
  <c r="AJ83" i="2" s="1"/>
  <c r="AK47" i="2"/>
  <c r="AL47" i="2"/>
  <c r="AM47" i="2"/>
  <c r="AN47" i="2"/>
  <c r="AO47" i="2"/>
  <c r="AP47" i="2"/>
  <c r="AQ47" i="2"/>
  <c r="AQ83" i="2" s="1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M48" i="2"/>
  <c r="N48" i="2"/>
  <c r="O48" i="2"/>
  <c r="P48" i="2"/>
  <c r="Q48" i="2"/>
  <c r="R48" i="2"/>
  <c r="S48" i="2"/>
  <c r="T48" i="2"/>
  <c r="U48" i="2"/>
  <c r="V48" i="2"/>
  <c r="V84" i="2" s="1"/>
  <c r="W48" i="2"/>
  <c r="X48" i="2"/>
  <c r="X84" i="2" s="1"/>
  <c r="Y48" i="2"/>
  <c r="Z48" i="2"/>
  <c r="AA48" i="2"/>
  <c r="AB48" i="2"/>
  <c r="AC48" i="2"/>
  <c r="AD48" i="2"/>
  <c r="AE48" i="2"/>
  <c r="AE84" i="2" s="1"/>
  <c r="AG48" i="2"/>
  <c r="AH48" i="2"/>
  <c r="AI48" i="2"/>
  <c r="AJ48" i="2"/>
  <c r="AJ84" i="2" s="1"/>
  <c r="AK48" i="2"/>
  <c r="AL48" i="2"/>
  <c r="AM48" i="2"/>
  <c r="AN48" i="2"/>
  <c r="AO48" i="2"/>
  <c r="AP48" i="2"/>
  <c r="AQ48" i="2"/>
  <c r="AQ84" i="2" s="1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M49" i="2"/>
  <c r="N49" i="2"/>
  <c r="O49" i="2"/>
  <c r="P49" i="2"/>
  <c r="Q49" i="2"/>
  <c r="R49" i="2"/>
  <c r="S49" i="2"/>
  <c r="T49" i="2"/>
  <c r="U49" i="2"/>
  <c r="V49" i="2"/>
  <c r="V85" i="2" s="1"/>
  <c r="W49" i="2"/>
  <c r="X49" i="2"/>
  <c r="X85" i="2" s="1"/>
  <c r="Y49" i="2"/>
  <c r="Z49" i="2"/>
  <c r="AA49" i="2"/>
  <c r="AB49" i="2"/>
  <c r="AC49" i="2"/>
  <c r="AD49" i="2"/>
  <c r="AE49" i="2"/>
  <c r="AE85" i="2" s="1"/>
  <c r="AG49" i="2"/>
  <c r="AH49" i="2"/>
  <c r="AI49" i="2"/>
  <c r="AJ49" i="2"/>
  <c r="AJ85" i="2" s="1"/>
  <c r="AK49" i="2"/>
  <c r="AL49" i="2"/>
  <c r="AM49" i="2"/>
  <c r="AN49" i="2"/>
  <c r="AO49" i="2"/>
  <c r="AP49" i="2"/>
  <c r="AQ49" i="2"/>
  <c r="AQ85" i="2" s="1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M50" i="2"/>
  <c r="N50" i="2"/>
  <c r="O50" i="2"/>
  <c r="P50" i="2"/>
  <c r="Q50" i="2"/>
  <c r="R50" i="2"/>
  <c r="S50" i="2"/>
  <c r="T50" i="2"/>
  <c r="U50" i="2"/>
  <c r="V50" i="2"/>
  <c r="V86" i="2" s="1"/>
  <c r="W50" i="2"/>
  <c r="X50" i="2"/>
  <c r="X86" i="2" s="1"/>
  <c r="Y50" i="2"/>
  <c r="Z50" i="2"/>
  <c r="AA50" i="2"/>
  <c r="AB50" i="2"/>
  <c r="AC50" i="2"/>
  <c r="AD50" i="2"/>
  <c r="AE50" i="2"/>
  <c r="AE86" i="2" s="1"/>
  <c r="AG50" i="2"/>
  <c r="AH50" i="2"/>
  <c r="AI50" i="2"/>
  <c r="AJ50" i="2"/>
  <c r="AJ86" i="2" s="1"/>
  <c r="AK50" i="2"/>
  <c r="AL50" i="2"/>
  <c r="AM50" i="2"/>
  <c r="AN50" i="2"/>
  <c r="AO50" i="2"/>
  <c r="AP50" i="2"/>
  <c r="AQ50" i="2"/>
  <c r="AQ86" i="2" s="1"/>
  <c r="AR50" i="2"/>
  <c r="AS50" i="2"/>
  <c r="AT50" i="2"/>
  <c r="AU50" i="2"/>
  <c r="AV50" i="2"/>
  <c r="AW50" i="2"/>
  <c r="AX50" i="2"/>
  <c r="AZ50" i="2"/>
  <c r="BA50" i="2"/>
  <c r="BB50" i="2"/>
  <c r="BC50" i="2"/>
  <c r="BD50" i="2"/>
  <c r="M51" i="2"/>
  <c r="N51" i="2"/>
  <c r="O51" i="2"/>
  <c r="P51" i="2"/>
  <c r="Q51" i="2"/>
  <c r="R51" i="2"/>
  <c r="S51" i="2"/>
  <c r="T51" i="2"/>
  <c r="U51" i="2"/>
  <c r="V51" i="2"/>
  <c r="V87" i="2" s="1"/>
  <c r="W51" i="2"/>
  <c r="X51" i="2"/>
  <c r="X87" i="2" s="1"/>
  <c r="Y51" i="2"/>
  <c r="Z51" i="2"/>
  <c r="AA51" i="2"/>
  <c r="AB51" i="2"/>
  <c r="AC51" i="2"/>
  <c r="AD51" i="2"/>
  <c r="AE51" i="2"/>
  <c r="AE87" i="2" s="1"/>
  <c r="AG51" i="2"/>
  <c r="AH51" i="2"/>
  <c r="AI51" i="2"/>
  <c r="AJ51" i="2"/>
  <c r="AJ87" i="2" s="1"/>
  <c r="AK51" i="2"/>
  <c r="AL51" i="2"/>
  <c r="AM51" i="2"/>
  <c r="AN51" i="2"/>
  <c r="AO51" i="2"/>
  <c r="AP51" i="2"/>
  <c r="AQ51" i="2"/>
  <c r="AQ87" i="2" s="1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M52" i="2"/>
  <c r="N52" i="2"/>
  <c r="O52" i="2"/>
  <c r="P52" i="2"/>
  <c r="Q52" i="2"/>
  <c r="R52" i="2"/>
  <c r="S52" i="2"/>
  <c r="T52" i="2"/>
  <c r="U52" i="2"/>
  <c r="V52" i="2"/>
  <c r="V88" i="2" s="1"/>
  <c r="W52" i="2"/>
  <c r="X52" i="2"/>
  <c r="X88" i="2" s="1"/>
  <c r="Y52" i="2"/>
  <c r="Z52" i="2"/>
  <c r="AA52" i="2"/>
  <c r="AB52" i="2"/>
  <c r="AC52" i="2"/>
  <c r="AD52" i="2"/>
  <c r="AE52" i="2"/>
  <c r="AE88" i="2" s="1"/>
  <c r="AG52" i="2"/>
  <c r="AH52" i="2"/>
  <c r="AI52" i="2"/>
  <c r="AJ52" i="2"/>
  <c r="AJ88" i="2" s="1"/>
  <c r="AK52" i="2"/>
  <c r="AL52" i="2"/>
  <c r="AM52" i="2"/>
  <c r="AN52" i="2"/>
  <c r="AO52" i="2"/>
  <c r="AP52" i="2"/>
  <c r="AQ52" i="2"/>
  <c r="AQ88" i="2" s="1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M53" i="2"/>
  <c r="N53" i="2"/>
  <c r="O53" i="2"/>
  <c r="P53" i="2"/>
  <c r="Q53" i="2"/>
  <c r="R53" i="2"/>
  <c r="S53" i="2"/>
  <c r="T53" i="2"/>
  <c r="U53" i="2"/>
  <c r="V53" i="2"/>
  <c r="V89" i="2" s="1"/>
  <c r="W53" i="2"/>
  <c r="X53" i="2"/>
  <c r="X89" i="2" s="1"/>
  <c r="Y53" i="2"/>
  <c r="Z53" i="2"/>
  <c r="AA53" i="2"/>
  <c r="AB53" i="2"/>
  <c r="AC53" i="2"/>
  <c r="AD53" i="2"/>
  <c r="AE53" i="2"/>
  <c r="AE89" i="2" s="1"/>
  <c r="AG53" i="2"/>
  <c r="AH53" i="2"/>
  <c r="AI53" i="2"/>
  <c r="AJ53" i="2"/>
  <c r="AJ89" i="2" s="1"/>
  <c r="AK53" i="2"/>
  <c r="AL53" i="2"/>
  <c r="AM53" i="2"/>
  <c r="AN53" i="2"/>
  <c r="AO53" i="2"/>
  <c r="AP53" i="2"/>
  <c r="AQ53" i="2"/>
  <c r="AQ89" i="2" s="1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M54" i="2"/>
  <c r="N54" i="2"/>
  <c r="O54" i="2"/>
  <c r="P54" i="2"/>
  <c r="Q54" i="2"/>
  <c r="R54" i="2"/>
  <c r="S54" i="2"/>
  <c r="T54" i="2"/>
  <c r="U54" i="2"/>
  <c r="V54" i="2"/>
  <c r="V90" i="2" s="1"/>
  <c r="W54" i="2"/>
  <c r="X54" i="2"/>
  <c r="X90" i="2" s="1"/>
  <c r="Y54" i="2"/>
  <c r="Z54" i="2"/>
  <c r="AA54" i="2"/>
  <c r="AB54" i="2"/>
  <c r="AC54" i="2"/>
  <c r="AD54" i="2"/>
  <c r="AE54" i="2"/>
  <c r="AE90" i="2" s="1"/>
  <c r="AG54" i="2"/>
  <c r="AH54" i="2"/>
  <c r="AI54" i="2"/>
  <c r="AJ54" i="2"/>
  <c r="AJ90" i="2" s="1"/>
  <c r="AK54" i="2"/>
  <c r="AL54" i="2"/>
  <c r="AM54" i="2"/>
  <c r="AN54" i="2"/>
  <c r="AO54" i="2"/>
  <c r="AP54" i="2"/>
  <c r="AQ54" i="2"/>
  <c r="AQ90" i="2" s="1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N55" i="2"/>
  <c r="O55" i="2"/>
  <c r="P55" i="2"/>
  <c r="Q55" i="2"/>
  <c r="R55" i="2"/>
  <c r="S55" i="2"/>
  <c r="T55" i="2"/>
  <c r="U55" i="2"/>
  <c r="V55" i="2"/>
  <c r="V91" i="2" s="1"/>
  <c r="W55" i="2"/>
  <c r="X55" i="2"/>
  <c r="X91" i="2" s="1"/>
  <c r="Y55" i="2"/>
  <c r="Z55" i="2"/>
  <c r="AA55" i="2"/>
  <c r="AB55" i="2"/>
  <c r="AC55" i="2"/>
  <c r="AD55" i="2"/>
  <c r="AE55" i="2"/>
  <c r="AE91" i="2" s="1"/>
  <c r="AG55" i="2"/>
  <c r="AH55" i="2"/>
  <c r="AI55" i="2"/>
  <c r="AJ55" i="2"/>
  <c r="AJ91" i="2" s="1"/>
  <c r="AK55" i="2"/>
  <c r="AL55" i="2"/>
  <c r="AM55" i="2"/>
  <c r="AN55" i="2"/>
  <c r="AO55" i="2"/>
  <c r="AP55" i="2"/>
  <c r="AQ55" i="2"/>
  <c r="AQ91" i="2" s="1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N56" i="2"/>
  <c r="O56" i="2"/>
  <c r="P56" i="2"/>
  <c r="Q56" i="2"/>
  <c r="R56" i="2"/>
  <c r="S56" i="2"/>
  <c r="T56" i="2"/>
  <c r="U56" i="2"/>
  <c r="V56" i="2"/>
  <c r="V92" i="2" s="1"/>
  <c r="W56" i="2"/>
  <c r="X56" i="2"/>
  <c r="X92" i="2" s="1"/>
  <c r="Y56" i="2"/>
  <c r="Z56" i="2"/>
  <c r="AA56" i="2"/>
  <c r="AB56" i="2"/>
  <c r="AC56" i="2"/>
  <c r="AD56" i="2"/>
  <c r="AE56" i="2"/>
  <c r="AE92" i="2" s="1"/>
  <c r="AG56" i="2"/>
  <c r="AH56" i="2"/>
  <c r="AI56" i="2"/>
  <c r="AJ56" i="2"/>
  <c r="AJ92" i="2" s="1"/>
  <c r="AK56" i="2"/>
  <c r="AL56" i="2"/>
  <c r="AM56" i="2"/>
  <c r="AN56" i="2"/>
  <c r="AO56" i="2"/>
  <c r="AP56" i="2"/>
  <c r="AQ56" i="2"/>
  <c r="AQ92" i="2" s="1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M57" i="2"/>
  <c r="N57" i="2"/>
  <c r="O57" i="2"/>
  <c r="P57" i="2"/>
  <c r="Q57" i="2"/>
  <c r="R57" i="2"/>
  <c r="S57" i="2"/>
  <c r="T57" i="2"/>
  <c r="U57" i="2"/>
  <c r="V57" i="2"/>
  <c r="V93" i="2" s="1"/>
  <c r="W57" i="2"/>
  <c r="X57" i="2"/>
  <c r="X93" i="2" s="1"/>
  <c r="Y57" i="2"/>
  <c r="Z57" i="2"/>
  <c r="AA57" i="2"/>
  <c r="AB57" i="2"/>
  <c r="AC57" i="2"/>
  <c r="AD57" i="2"/>
  <c r="AE57" i="2"/>
  <c r="AE93" i="2" s="1"/>
  <c r="AG57" i="2"/>
  <c r="AH57" i="2"/>
  <c r="AI57" i="2"/>
  <c r="AJ57" i="2"/>
  <c r="AJ93" i="2" s="1"/>
  <c r="AK57" i="2"/>
  <c r="AL57" i="2"/>
  <c r="AM57" i="2"/>
  <c r="AN57" i="2"/>
  <c r="AO57" i="2"/>
  <c r="AP57" i="2"/>
  <c r="AQ57" i="2"/>
  <c r="AQ93" i="2" s="1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M58" i="2"/>
  <c r="N58" i="2"/>
  <c r="O58" i="2"/>
  <c r="P58" i="2"/>
  <c r="Q58" i="2"/>
  <c r="R58" i="2"/>
  <c r="S58" i="2"/>
  <c r="T58" i="2"/>
  <c r="U58" i="2"/>
  <c r="V58" i="2"/>
  <c r="V94" i="2" s="1"/>
  <c r="W58" i="2"/>
  <c r="X58" i="2"/>
  <c r="X94" i="2" s="1"/>
  <c r="Y58" i="2"/>
  <c r="Z58" i="2"/>
  <c r="AA58" i="2"/>
  <c r="AB58" i="2"/>
  <c r="AC58" i="2"/>
  <c r="AD58" i="2"/>
  <c r="AE58" i="2"/>
  <c r="AE94" i="2" s="1"/>
  <c r="AG58" i="2"/>
  <c r="AH58" i="2"/>
  <c r="AI58" i="2"/>
  <c r="AJ58" i="2"/>
  <c r="AJ94" i="2" s="1"/>
  <c r="AK58" i="2"/>
  <c r="AL58" i="2"/>
  <c r="AM58" i="2"/>
  <c r="AN58" i="2"/>
  <c r="AO58" i="2"/>
  <c r="AP58" i="2"/>
  <c r="AQ58" i="2"/>
  <c r="AQ94" i="2" s="1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M59" i="2"/>
  <c r="N59" i="2"/>
  <c r="O59" i="2"/>
  <c r="P59" i="2"/>
  <c r="Q59" i="2"/>
  <c r="R59" i="2"/>
  <c r="S59" i="2"/>
  <c r="T59" i="2"/>
  <c r="U59" i="2"/>
  <c r="V59" i="2"/>
  <c r="V95" i="2" s="1"/>
  <c r="W59" i="2"/>
  <c r="X59" i="2"/>
  <c r="X95" i="2" s="1"/>
  <c r="Y59" i="2"/>
  <c r="Z59" i="2"/>
  <c r="AA59" i="2"/>
  <c r="AB59" i="2"/>
  <c r="AC59" i="2"/>
  <c r="AD59" i="2"/>
  <c r="AE59" i="2"/>
  <c r="AE95" i="2" s="1"/>
  <c r="AG59" i="2"/>
  <c r="AH59" i="2"/>
  <c r="AI59" i="2"/>
  <c r="AJ59" i="2"/>
  <c r="AJ95" i="2" s="1"/>
  <c r="AK59" i="2"/>
  <c r="AL59" i="2"/>
  <c r="AM59" i="2"/>
  <c r="AN59" i="2"/>
  <c r="AO59" i="2"/>
  <c r="AP59" i="2"/>
  <c r="AQ59" i="2"/>
  <c r="AQ95" i="2" s="1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M60" i="2"/>
  <c r="N60" i="2"/>
  <c r="O60" i="2"/>
  <c r="P60" i="2"/>
  <c r="Q60" i="2"/>
  <c r="Q96" i="2" s="1"/>
  <c r="R60" i="2"/>
  <c r="S60" i="2"/>
  <c r="T60" i="2"/>
  <c r="U60" i="2"/>
  <c r="U96" i="2" s="1"/>
  <c r="V60" i="2"/>
  <c r="V96" i="2" s="1"/>
  <c r="W60" i="2"/>
  <c r="X60" i="2"/>
  <c r="X96" i="2" s="1"/>
  <c r="Y60" i="2"/>
  <c r="Z60" i="2"/>
  <c r="AA60" i="2"/>
  <c r="AA96" i="2" s="1"/>
  <c r="AB60" i="2"/>
  <c r="AC60" i="2"/>
  <c r="AD60" i="2"/>
  <c r="AE60" i="2"/>
  <c r="AE96" i="2" s="1"/>
  <c r="AG60" i="2"/>
  <c r="AH60" i="2"/>
  <c r="AI60" i="2"/>
  <c r="AJ60" i="2"/>
  <c r="AJ96" i="2" s="1"/>
  <c r="AK60" i="2"/>
  <c r="AL60" i="2"/>
  <c r="AM60" i="2"/>
  <c r="AN60" i="2"/>
  <c r="AO60" i="2"/>
  <c r="AP60" i="2"/>
  <c r="AP96" i="2" s="1"/>
  <c r="AQ60" i="2"/>
  <c r="AQ96" i="2" s="1"/>
  <c r="AR60" i="2"/>
  <c r="AS60" i="2"/>
  <c r="AT60" i="2"/>
  <c r="AU60" i="2"/>
  <c r="AV60" i="2"/>
  <c r="AV96" i="2" s="1"/>
  <c r="AW60" i="2"/>
  <c r="AX60" i="2"/>
  <c r="AY60" i="2"/>
  <c r="AZ60" i="2"/>
  <c r="BA60" i="2"/>
  <c r="BB60" i="2"/>
  <c r="BC60" i="2"/>
  <c r="BD60" i="2"/>
  <c r="BD96" i="2" s="1"/>
  <c r="M61" i="2"/>
  <c r="N61" i="2"/>
  <c r="N97" i="2" s="1"/>
  <c r="O61" i="2"/>
  <c r="O97" i="2" s="1"/>
  <c r="P61" i="2"/>
  <c r="Q61" i="2"/>
  <c r="Q97" i="2" s="1"/>
  <c r="R61" i="2"/>
  <c r="S61" i="2"/>
  <c r="S97" i="2" s="1"/>
  <c r="T61" i="2"/>
  <c r="T97" i="2" s="1"/>
  <c r="U61" i="2"/>
  <c r="U97" i="2" s="1"/>
  <c r="V61" i="2"/>
  <c r="V97" i="2" s="1"/>
  <c r="W61" i="2"/>
  <c r="W97" i="2" s="1"/>
  <c r="X61" i="2"/>
  <c r="X97" i="2" s="1"/>
  <c r="Y61" i="2"/>
  <c r="Y97" i="2" s="1"/>
  <c r="Z61" i="2"/>
  <c r="AA61" i="2"/>
  <c r="AA97" i="2" s="1"/>
  <c r="AB61" i="2"/>
  <c r="AC61" i="2"/>
  <c r="AD61" i="2"/>
  <c r="AD97" i="2" s="1"/>
  <c r="AE61" i="2"/>
  <c r="AE97" i="2" s="1"/>
  <c r="AG61" i="2"/>
  <c r="AG97" i="2" s="1"/>
  <c r="AH61" i="2"/>
  <c r="AI61" i="2"/>
  <c r="AI97" i="2" s="1"/>
  <c r="AJ61" i="2"/>
  <c r="AJ97" i="2" s="1"/>
  <c r="AK61" i="2"/>
  <c r="AL61" i="2"/>
  <c r="AL97" i="2" s="1"/>
  <c r="AM61" i="2"/>
  <c r="AN61" i="2"/>
  <c r="AN97" i="2" s="1"/>
  <c r="AO61" i="2"/>
  <c r="AO97" i="2" s="1"/>
  <c r="AP61" i="2"/>
  <c r="AP97" i="2" s="1"/>
  <c r="AQ61" i="2"/>
  <c r="AQ97" i="2" s="1"/>
  <c r="AR61" i="2"/>
  <c r="AS61" i="2"/>
  <c r="AS97" i="2" s="1"/>
  <c r="AT61" i="2"/>
  <c r="AT97" i="2" s="1"/>
  <c r="AU61" i="2"/>
  <c r="AV61" i="2"/>
  <c r="AV97" i="2" s="1"/>
  <c r="AW61" i="2"/>
  <c r="AX61" i="2"/>
  <c r="AX97" i="2" s="1"/>
  <c r="AY61" i="2"/>
  <c r="AZ61" i="2"/>
  <c r="AZ97" i="2" s="1"/>
  <c r="BA61" i="2"/>
  <c r="BA97" i="2" s="1"/>
  <c r="BB61" i="2"/>
  <c r="BB97" i="2" s="1"/>
  <c r="BC61" i="2"/>
  <c r="BD61" i="2"/>
  <c r="BD97" i="2" s="1"/>
  <c r="N40" i="2"/>
  <c r="O40" i="2"/>
  <c r="P40" i="2"/>
  <c r="Q40" i="2"/>
  <c r="R40" i="2"/>
  <c r="S40" i="2"/>
  <c r="T40" i="2"/>
  <c r="U40" i="2"/>
  <c r="V40" i="2"/>
  <c r="V76" i="2" s="1"/>
  <c r="W40" i="2"/>
  <c r="X40" i="2"/>
  <c r="X76" i="2" s="1"/>
  <c r="Y40" i="2"/>
  <c r="Z40" i="2"/>
  <c r="AA40" i="2"/>
  <c r="AB40" i="2"/>
  <c r="AC40" i="2"/>
  <c r="AD40" i="2"/>
  <c r="AG40" i="2"/>
  <c r="AH40" i="2"/>
  <c r="AI40" i="2"/>
  <c r="AJ40" i="2"/>
  <c r="AJ76" i="2" s="1"/>
  <c r="AK40" i="2"/>
  <c r="AL40" i="2"/>
  <c r="AM40" i="2"/>
  <c r="AN40" i="2"/>
  <c r="AO40" i="2"/>
  <c r="AP40" i="2"/>
  <c r="AQ40" i="2"/>
  <c r="AQ76" i="2" s="1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AI37" i="2"/>
  <c r="AJ37" i="2"/>
  <c r="AI38" i="2"/>
  <c r="AJ38" i="2"/>
  <c r="AE73" i="2"/>
  <c r="AE74" i="2"/>
  <c r="AE37" i="2"/>
  <c r="AE38" i="2"/>
  <c r="W73" i="2"/>
  <c r="W74" i="2"/>
  <c r="W38" i="2"/>
  <c r="W37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AB73" i="2"/>
  <c r="AB74" i="2"/>
  <c r="AB39" i="2"/>
  <c r="AB37" i="2"/>
  <c r="AB38" i="2"/>
  <c r="Z39" i="2"/>
  <c r="Z73" i="2"/>
  <c r="Z74" i="2"/>
  <c r="Z37" i="2"/>
  <c r="Z38" i="2"/>
  <c r="BD74" i="2"/>
  <c r="Q39" i="2"/>
  <c r="Q73" i="2"/>
  <c r="Q74" i="2"/>
  <c r="Q37" i="2"/>
  <c r="Q38" i="2"/>
  <c r="AT73" i="2"/>
  <c r="AT74" i="2"/>
  <c r="AT39" i="2"/>
  <c r="AT37" i="2"/>
  <c r="AT38" i="2"/>
  <c r="AN73" i="2"/>
  <c r="AN74" i="2"/>
  <c r="AN39" i="2"/>
  <c r="AN37" i="2"/>
  <c r="AN38" i="2"/>
  <c r="N73" i="2"/>
  <c r="N74" i="2"/>
  <c r="N39" i="2"/>
  <c r="N37" i="2"/>
  <c r="N38" i="2"/>
  <c r="O73" i="2"/>
  <c r="P73" i="2"/>
  <c r="R73" i="2"/>
  <c r="S73" i="2"/>
  <c r="T73" i="2"/>
  <c r="U73" i="2"/>
  <c r="V73" i="2"/>
  <c r="X73" i="2"/>
  <c r="Y73" i="2"/>
  <c r="AA73" i="2"/>
  <c r="AC73" i="2"/>
  <c r="AD73" i="2"/>
  <c r="AG73" i="2"/>
  <c r="AH73" i="2"/>
  <c r="AK73" i="2"/>
  <c r="AL73" i="2"/>
  <c r="AM73" i="2"/>
  <c r="AO73" i="2"/>
  <c r="AP73" i="2"/>
  <c r="AQ73" i="2"/>
  <c r="AR73" i="2"/>
  <c r="AS73" i="2"/>
  <c r="AU73" i="2"/>
  <c r="AV73" i="2"/>
  <c r="AW73" i="2"/>
  <c r="AX73" i="2"/>
  <c r="AY73" i="2"/>
  <c r="AZ73" i="2"/>
  <c r="BA73" i="2"/>
  <c r="BB73" i="2"/>
  <c r="BC73" i="2"/>
  <c r="O74" i="2"/>
  <c r="P74" i="2"/>
  <c r="R74" i="2"/>
  <c r="S74" i="2"/>
  <c r="T74" i="2"/>
  <c r="U74" i="2"/>
  <c r="V74" i="2"/>
  <c r="X74" i="2"/>
  <c r="Y74" i="2"/>
  <c r="AA74" i="2"/>
  <c r="AC74" i="2"/>
  <c r="AD74" i="2"/>
  <c r="AG74" i="2"/>
  <c r="AH74" i="2"/>
  <c r="AK74" i="2"/>
  <c r="AL74" i="2"/>
  <c r="AM74" i="2"/>
  <c r="AO74" i="2"/>
  <c r="AP74" i="2"/>
  <c r="AQ74" i="2"/>
  <c r="AR74" i="2"/>
  <c r="AS74" i="2"/>
  <c r="AU74" i="2"/>
  <c r="AV74" i="2"/>
  <c r="AW74" i="2"/>
  <c r="AX74" i="2"/>
  <c r="AY74" i="2"/>
  <c r="AZ74" i="2"/>
  <c r="BA74" i="2"/>
  <c r="BB74" i="2"/>
  <c r="BC74" i="2"/>
  <c r="M74" i="2"/>
  <c r="M73" i="2"/>
  <c r="AV39" i="2"/>
  <c r="AS39" i="2"/>
  <c r="X39" i="2"/>
  <c r="X75" i="2" s="1"/>
  <c r="X99" i="2" s="1"/>
  <c r="U39" i="2"/>
  <c r="O37" i="2"/>
  <c r="P37" i="2"/>
  <c r="R37" i="2"/>
  <c r="S37" i="2"/>
  <c r="T37" i="2"/>
  <c r="U37" i="2"/>
  <c r="V37" i="2"/>
  <c r="X37" i="2"/>
  <c r="Y37" i="2"/>
  <c r="AA37" i="2"/>
  <c r="AC37" i="2"/>
  <c r="AD37" i="2"/>
  <c r="AG37" i="2"/>
  <c r="AH37" i="2"/>
  <c r="AK37" i="2"/>
  <c r="AL37" i="2"/>
  <c r="AM37" i="2"/>
  <c r="AO37" i="2"/>
  <c r="AP37" i="2"/>
  <c r="AQ37" i="2"/>
  <c r="AR37" i="2"/>
  <c r="AS37" i="2"/>
  <c r="AU37" i="2"/>
  <c r="AV37" i="2"/>
  <c r="AW37" i="2"/>
  <c r="AX37" i="2"/>
  <c r="AY37" i="2"/>
  <c r="AZ37" i="2"/>
  <c r="BA37" i="2"/>
  <c r="BB37" i="2"/>
  <c r="BC37" i="2"/>
  <c r="O38" i="2"/>
  <c r="P38" i="2"/>
  <c r="R38" i="2"/>
  <c r="S38" i="2"/>
  <c r="T38" i="2"/>
  <c r="U38" i="2"/>
  <c r="V38" i="2"/>
  <c r="X38" i="2"/>
  <c r="Y38" i="2"/>
  <c r="AA38" i="2"/>
  <c r="AC38" i="2"/>
  <c r="AD38" i="2"/>
  <c r="AG38" i="2"/>
  <c r="AH38" i="2"/>
  <c r="AK38" i="2"/>
  <c r="AL38" i="2"/>
  <c r="AM38" i="2"/>
  <c r="AO38" i="2"/>
  <c r="AP38" i="2"/>
  <c r="AQ38" i="2"/>
  <c r="AR38" i="2"/>
  <c r="AS38" i="2"/>
  <c r="AU38" i="2"/>
  <c r="AV38" i="2"/>
  <c r="AW38" i="2"/>
  <c r="AX38" i="2"/>
  <c r="AY38" i="2"/>
  <c r="AZ38" i="2"/>
  <c r="BA38" i="2"/>
  <c r="BB38" i="2"/>
  <c r="BC38" i="2"/>
  <c r="M38" i="2"/>
  <c r="M37" i="2"/>
  <c r="AF76" i="2"/>
  <c r="I41" i="2"/>
  <c r="I42" i="2"/>
  <c r="AF78" i="2" s="1"/>
  <c r="I43" i="2"/>
  <c r="AF79" i="2" s="1"/>
  <c r="I44" i="2"/>
  <c r="AF80" i="2" s="1"/>
  <c r="AF81" i="2"/>
  <c r="I46" i="2"/>
  <c r="AF82" i="2" s="1"/>
  <c r="I47" i="2"/>
  <c r="AF83" i="2" s="1"/>
  <c r="I48" i="2"/>
  <c r="AF84" i="2" s="1"/>
  <c r="I49" i="2"/>
  <c r="AF85" i="2" s="1"/>
  <c r="I50" i="2"/>
  <c r="AF86" i="2" s="1"/>
  <c r="I51" i="2"/>
  <c r="AF87" i="2" s="1"/>
  <c r="I52" i="2"/>
  <c r="AF88" i="2" s="1"/>
  <c r="I53" i="2"/>
  <c r="AF89" i="2" s="1"/>
  <c r="I54" i="2"/>
  <c r="AF90" i="2" s="1"/>
  <c r="I55" i="2"/>
  <c r="AF91" i="2" s="1"/>
  <c r="I56" i="2"/>
  <c r="AF92" i="2" s="1"/>
  <c r="I57" i="2"/>
  <c r="AF93" i="2" s="1"/>
  <c r="I58" i="2"/>
  <c r="AF94" i="2" s="1"/>
  <c r="AF95" i="2"/>
  <c r="I60" i="2"/>
  <c r="I61" i="2"/>
  <c r="I39" i="2"/>
  <c r="I64" i="2" s="1"/>
  <c r="D38" i="2"/>
  <c r="E38" i="2"/>
  <c r="F38" i="2"/>
  <c r="H38" i="2"/>
  <c r="I38" i="2"/>
  <c r="D37" i="2"/>
  <c r="E37" i="2"/>
  <c r="F37" i="2"/>
  <c r="H37" i="2"/>
  <c r="I37" i="2"/>
  <c r="AZ39" i="2"/>
  <c r="AO39" i="2"/>
  <c r="AA39" i="2"/>
  <c r="BE82" i="2"/>
  <c r="F41" i="2"/>
  <c r="E42" i="2"/>
  <c r="E50" i="2"/>
  <c r="E54" i="2"/>
  <c r="D49" i="2"/>
  <c r="C48" i="2"/>
  <c r="C52" i="2"/>
  <c r="C58" i="2"/>
  <c r="C39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5" i="2"/>
  <c r="L56" i="2"/>
  <c r="L57" i="2"/>
  <c r="L58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L12" i="2"/>
  <c r="L13" i="2"/>
  <c r="L14" i="2"/>
  <c r="L15" i="2"/>
  <c r="L16" i="2"/>
  <c r="L17" i="2"/>
  <c r="L18" i="2"/>
  <c r="L20" i="2"/>
  <c r="L21" i="2"/>
  <c r="L22" i="2"/>
  <c r="L23" i="2"/>
  <c r="L24" i="2"/>
  <c r="L25" i="2"/>
  <c r="L26" i="2"/>
  <c r="L27" i="2"/>
  <c r="L28" i="2"/>
  <c r="L29" i="2"/>
  <c r="L30" i="2"/>
  <c r="P97" i="2"/>
  <c r="L39" i="2"/>
  <c r="L11" i="2"/>
  <c r="BC39" i="2"/>
  <c r="BA39" i="2"/>
  <c r="AL39" i="2"/>
  <c r="BE78" i="2"/>
  <c r="BE86" i="2"/>
  <c r="BE94" i="2"/>
  <c r="F47" i="2"/>
  <c r="F49" i="2"/>
  <c r="F55" i="2"/>
  <c r="E46" i="2"/>
  <c r="D41" i="2"/>
  <c r="D43" i="2"/>
  <c r="D47" i="2"/>
  <c r="D55" i="2"/>
  <c r="D57" i="2"/>
  <c r="C42" i="2"/>
  <c r="C56" i="2"/>
  <c r="BB39" i="2"/>
  <c r="AH39" i="2"/>
  <c r="AD39" i="2"/>
  <c r="Y39" i="2"/>
  <c r="M40" i="2"/>
  <c r="BE76" i="2"/>
  <c r="BE80" i="2"/>
  <c r="BE88" i="2"/>
  <c r="BE92" i="2"/>
  <c r="F40" i="2"/>
  <c r="F42" i="2"/>
  <c r="F43" i="2"/>
  <c r="F44" i="2"/>
  <c r="F46" i="2"/>
  <c r="F48" i="2"/>
  <c r="F50" i="2"/>
  <c r="F51" i="2"/>
  <c r="F52" i="2"/>
  <c r="F54" i="2"/>
  <c r="F56" i="2"/>
  <c r="F58" i="2"/>
  <c r="F59" i="2"/>
  <c r="F60" i="2"/>
  <c r="E40" i="2"/>
  <c r="E44" i="2"/>
  <c r="E48" i="2"/>
  <c r="E52" i="2"/>
  <c r="E56" i="2"/>
  <c r="E57" i="2"/>
  <c r="E58" i="2"/>
  <c r="E60" i="2"/>
  <c r="E39" i="2"/>
  <c r="D40" i="2"/>
  <c r="BC76" i="2" s="1"/>
  <c r="D42" i="2"/>
  <c r="D44" i="2"/>
  <c r="D46" i="2"/>
  <c r="D48" i="2"/>
  <c r="D50" i="2"/>
  <c r="D51" i="2"/>
  <c r="D52" i="2"/>
  <c r="D54" i="2"/>
  <c r="D56" i="2"/>
  <c r="D58" i="2"/>
  <c r="D59" i="2"/>
  <c r="D60" i="2"/>
  <c r="C40" i="2"/>
  <c r="C44" i="2"/>
  <c r="C45" i="2"/>
  <c r="C46" i="2"/>
  <c r="C50" i="2"/>
  <c r="C53" i="2"/>
  <c r="C54" i="2"/>
  <c r="C57" i="2"/>
  <c r="C60" i="2"/>
  <c r="AP39" i="2"/>
  <c r="P39" i="2"/>
  <c r="F57" i="2"/>
  <c r="C59" i="2"/>
  <c r="E59" i="2"/>
  <c r="F45" i="2"/>
  <c r="F53" i="2"/>
  <c r="E43" i="2"/>
  <c r="E45" i="2"/>
  <c r="E47" i="2"/>
  <c r="E49" i="2"/>
  <c r="E51" i="2"/>
  <c r="E53" i="2"/>
  <c r="E55" i="2"/>
  <c r="D45" i="2"/>
  <c r="D53" i="2"/>
  <c r="C41" i="2"/>
  <c r="C43" i="2"/>
  <c r="C47" i="2"/>
  <c r="C49" i="2"/>
  <c r="C51" i="2"/>
  <c r="C55" i="2"/>
  <c r="AK39" i="2"/>
  <c r="V39" i="2"/>
  <c r="V75" i="2" s="1"/>
  <c r="AX39" i="2"/>
  <c r="AY39" i="2"/>
  <c r="F61" i="2"/>
  <c r="E61" i="2"/>
  <c r="D61" i="2"/>
  <c r="C61" i="2"/>
  <c r="BE93" i="2"/>
  <c r="BE89" i="2"/>
  <c r="BE85" i="2"/>
  <c r="BE81" i="2"/>
  <c r="F39" i="2"/>
  <c r="D39" i="2"/>
  <c r="BC75" i="2" s="1"/>
  <c r="M39" i="2"/>
  <c r="O39" i="2"/>
  <c r="R39" i="2"/>
  <c r="S39" i="2"/>
  <c r="T39" i="2"/>
  <c r="AC39" i="2"/>
  <c r="AG39" i="2"/>
  <c r="AM39" i="2"/>
  <c r="AR39" i="2"/>
  <c r="AU39" i="2"/>
  <c r="AW39" i="2"/>
  <c r="L75" i="2"/>
  <c r="A39" i="2"/>
  <c r="AW97" i="2"/>
  <c r="AH97" i="2"/>
  <c r="AU97" i="2"/>
  <c r="AM97" i="2"/>
  <c r="M97" i="2"/>
  <c r="AY97" i="2"/>
  <c r="BC97" i="2"/>
  <c r="M87" i="2" l="1"/>
  <c r="AQ99" i="2"/>
  <c r="V99" i="2"/>
  <c r="AJ99" i="2"/>
  <c r="BE77" i="2"/>
  <c r="AF77" i="2"/>
  <c r="BE79" i="2"/>
  <c r="BE83" i="2"/>
  <c r="BE87" i="2"/>
  <c r="BE91" i="2"/>
  <c r="BE95" i="2"/>
  <c r="AB75" i="2"/>
  <c r="AF75" i="2"/>
  <c r="AF99" i="2" s="1"/>
  <c r="W75" i="2"/>
  <c r="AV75" i="2"/>
  <c r="AP75" i="2"/>
  <c r="AA75" i="2"/>
  <c r="U75" i="2"/>
  <c r="BD75" i="2"/>
  <c r="Q75" i="2"/>
  <c r="BD81" i="2"/>
  <c r="Q81" i="2"/>
  <c r="AV81" i="2"/>
  <c r="AP81" i="2"/>
  <c r="U81" i="2"/>
  <c r="AA81" i="2"/>
  <c r="AI75" i="2"/>
  <c r="BD95" i="2"/>
  <c r="Q95" i="2"/>
  <c r="AV95" i="2"/>
  <c r="AA95" i="2"/>
  <c r="AP95" i="2"/>
  <c r="U95" i="2"/>
  <c r="AV92" i="2"/>
  <c r="AP92" i="2"/>
  <c r="AA92" i="2"/>
  <c r="U92" i="2"/>
  <c r="BD92" i="2"/>
  <c r="Q92" i="2"/>
  <c r="AV88" i="2"/>
  <c r="AP88" i="2"/>
  <c r="AA88" i="2"/>
  <c r="U88" i="2"/>
  <c r="BD88" i="2"/>
  <c r="Q88" i="2"/>
  <c r="AV86" i="2"/>
  <c r="AP86" i="2"/>
  <c r="AA86" i="2"/>
  <c r="U86" i="2"/>
  <c r="BD86" i="2"/>
  <c r="Q86" i="2"/>
  <c r="AV82" i="2"/>
  <c r="AP82" i="2"/>
  <c r="AA82" i="2"/>
  <c r="U82" i="2"/>
  <c r="BD82" i="2"/>
  <c r="Q82" i="2"/>
  <c r="BD79" i="2"/>
  <c r="Q79" i="2"/>
  <c r="AV79" i="2"/>
  <c r="AA79" i="2"/>
  <c r="AP79" i="2"/>
  <c r="U79" i="2"/>
  <c r="AV76" i="2"/>
  <c r="AP76" i="2"/>
  <c r="AA76" i="2"/>
  <c r="U76" i="2"/>
  <c r="BD76" i="2"/>
  <c r="Q76" i="2"/>
  <c r="BD91" i="2"/>
  <c r="Q91" i="2"/>
  <c r="AV91" i="2"/>
  <c r="AA91" i="2"/>
  <c r="AP91" i="2"/>
  <c r="U91" i="2"/>
  <c r="BD83" i="2"/>
  <c r="Q83" i="2"/>
  <c r="AV83" i="2"/>
  <c r="AA83" i="2"/>
  <c r="AP83" i="2"/>
  <c r="U83" i="2"/>
  <c r="BD77" i="2"/>
  <c r="Q77" i="2"/>
  <c r="AV77" i="2"/>
  <c r="AP77" i="2"/>
  <c r="U77" i="2"/>
  <c r="AA77" i="2"/>
  <c r="BD89" i="2"/>
  <c r="Q89" i="2"/>
  <c r="AP89" i="2"/>
  <c r="U89" i="2"/>
  <c r="AV89" i="2"/>
  <c r="AA89" i="2"/>
  <c r="BD93" i="2"/>
  <c r="Q93" i="2"/>
  <c r="AP93" i="2"/>
  <c r="U93" i="2"/>
  <c r="AV93" i="2"/>
  <c r="AA93" i="2"/>
  <c r="AV94" i="2"/>
  <c r="AP94" i="2"/>
  <c r="AA94" i="2"/>
  <c r="U94" i="2"/>
  <c r="BD94" i="2"/>
  <c r="Q94" i="2"/>
  <c r="AV90" i="2"/>
  <c r="AP90" i="2"/>
  <c r="AA90" i="2"/>
  <c r="U90" i="2"/>
  <c r="BD90" i="2"/>
  <c r="Q90" i="2"/>
  <c r="BD87" i="2"/>
  <c r="Q87" i="2"/>
  <c r="AV87" i="2"/>
  <c r="AA87" i="2"/>
  <c r="AP87" i="2"/>
  <c r="U87" i="2"/>
  <c r="AV84" i="2"/>
  <c r="AP84" i="2"/>
  <c r="AA84" i="2"/>
  <c r="U84" i="2"/>
  <c r="BD84" i="2"/>
  <c r="Q84" i="2"/>
  <c r="AP80" i="2"/>
  <c r="AA80" i="2"/>
  <c r="U80" i="2"/>
  <c r="BD80" i="2"/>
  <c r="Q80" i="2"/>
  <c r="AV78" i="2"/>
  <c r="AP78" i="2"/>
  <c r="AA78" i="2"/>
  <c r="U78" i="2"/>
  <c r="BD78" i="2"/>
  <c r="Q78" i="2"/>
  <c r="BD85" i="2"/>
  <c r="Q85" i="2"/>
  <c r="AP85" i="2"/>
  <c r="U85" i="2"/>
  <c r="AV85" i="2"/>
  <c r="AA85" i="2"/>
  <c r="AU75" i="2"/>
  <c r="BE84" i="2"/>
  <c r="BE90" i="2"/>
  <c r="BE75" i="2"/>
  <c r="M96" i="2"/>
  <c r="T75" i="2"/>
  <c r="AX75" i="2"/>
  <c r="P75" i="2"/>
  <c r="AD76" i="2"/>
  <c r="O75" i="2"/>
  <c r="P76" i="2"/>
  <c r="AD75" i="2"/>
  <c r="AS75" i="2"/>
  <c r="BC96" i="2"/>
  <c r="BA96" i="2"/>
  <c r="AU96" i="2"/>
  <c r="AS96" i="2"/>
  <c r="AO96" i="2"/>
  <c r="AM96" i="2"/>
  <c r="AI96" i="2"/>
  <c r="Z96" i="2"/>
  <c r="T96" i="2"/>
  <c r="P96" i="2"/>
  <c r="N96" i="2"/>
  <c r="W95" i="2"/>
  <c r="AD80" i="2"/>
  <c r="Y75" i="2"/>
  <c r="AL75" i="2"/>
  <c r="AO75" i="2"/>
  <c r="N75" i="2"/>
  <c r="AT75" i="2"/>
  <c r="AH75" i="2"/>
  <c r="AD96" i="2"/>
  <c r="AB96" i="2"/>
  <c r="AX95" i="2"/>
  <c r="AT95" i="2"/>
  <c r="AN95" i="2"/>
  <c r="AL95" i="2"/>
  <c r="AH95" i="2"/>
  <c r="Y95" i="2"/>
  <c r="S95" i="2"/>
  <c r="O95" i="2"/>
  <c r="M95" i="2"/>
  <c r="AD78" i="2"/>
  <c r="AM75" i="2"/>
  <c r="S75" i="2"/>
  <c r="BA75" i="2"/>
  <c r="AX96" i="2"/>
  <c r="AT96" i="2"/>
  <c r="AN96" i="2"/>
  <c r="AL96" i="2"/>
  <c r="AH96" i="2"/>
  <c r="Y96" i="2"/>
  <c r="W96" i="2"/>
  <c r="S96" i="2"/>
  <c r="O96" i="2"/>
  <c r="BC95" i="2"/>
  <c r="BA95" i="2"/>
  <c r="AU95" i="2"/>
  <c r="AS95" i="2"/>
  <c r="AO95" i="2"/>
  <c r="AM95" i="2"/>
  <c r="AI95" i="2"/>
  <c r="AD95" i="2"/>
  <c r="AB95" i="2"/>
  <c r="Z95" i="2"/>
  <c r="T95" i="2"/>
  <c r="P95" i="2"/>
  <c r="N95" i="2"/>
  <c r="AD79" i="2"/>
  <c r="AD77" i="2"/>
  <c r="E64" i="2"/>
  <c r="AH76" i="2"/>
  <c r="Z75" i="2"/>
  <c r="AM76" i="2"/>
  <c r="N76" i="2"/>
  <c r="O76" i="2"/>
  <c r="BA76" i="2"/>
  <c r="F64" i="2"/>
  <c r="D64" i="2"/>
  <c r="E69" i="2" s="1"/>
  <c r="T76" i="2"/>
  <c r="AO76" i="2"/>
  <c r="AT76" i="2"/>
  <c r="AL76" i="2"/>
  <c r="S76" i="2"/>
  <c r="Y76" i="2"/>
  <c r="M75" i="2"/>
  <c r="M76" i="2"/>
  <c r="AS76" i="2"/>
  <c r="AX76" i="2"/>
  <c r="AB77" i="2"/>
  <c r="AU76" i="2"/>
  <c r="Z76" i="2"/>
  <c r="AB76" i="2"/>
  <c r="AN94" i="2"/>
  <c r="W94" i="2"/>
  <c r="S94" i="2"/>
  <c r="O94" i="2"/>
  <c r="BC93" i="2"/>
  <c r="AU93" i="2"/>
  <c r="AM93" i="2"/>
  <c r="AI93" i="2"/>
  <c r="AD93" i="2"/>
  <c r="Z93" i="2"/>
  <c r="N93" i="2"/>
  <c r="AX92" i="2"/>
  <c r="AT92" i="2"/>
  <c r="AL92" i="2"/>
  <c r="AH92" i="2"/>
  <c r="Y92" i="2"/>
  <c r="M92" i="2"/>
  <c r="BA91" i="2"/>
  <c r="AS91" i="2"/>
  <c r="AO91" i="2"/>
  <c r="AB91" i="2"/>
  <c r="T91" i="2"/>
  <c r="P91" i="2"/>
  <c r="AN90" i="2"/>
  <c r="W90" i="2"/>
  <c r="S90" i="2"/>
  <c r="O90" i="2"/>
  <c r="BC89" i="2"/>
  <c r="AU89" i="2"/>
  <c r="AM89" i="2"/>
  <c r="AI89" i="2"/>
  <c r="AD89" i="2"/>
  <c r="Z89" i="2"/>
  <c r="N89" i="2"/>
  <c r="AX88" i="2"/>
  <c r="AT88" i="2"/>
  <c r="AL88" i="2"/>
  <c r="AH88" i="2"/>
  <c r="Y88" i="2"/>
  <c r="BA87" i="2"/>
  <c r="AS87" i="2"/>
  <c r="AO87" i="2"/>
  <c r="AB87" i="2"/>
  <c r="T87" i="2"/>
  <c r="P87" i="2"/>
  <c r="AN86" i="2"/>
  <c r="W86" i="2"/>
  <c r="S86" i="2"/>
  <c r="O86" i="2"/>
  <c r="BC85" i="2"/>
  <c r="AU85" i="2"/>
  <c r="AM85" i="2"/>
  <c r="AI85" i="2"/>
  <c r="AD85" i="2"/>
  <c r="Z85" i="2"/>
  <c r="N85" i="2"/>
  <c r="AX84" i="2"/>
  <c r="AT84" i="2"/>
  <c r="AL84" i="2"/>
  <c r="AH84" i="2"/>
  <c r="Y84" i="2"/>
  <c r="M84" i="2"/>
  <c r="BA83" i="2"/>
  <c r="AS83" i="2"/>
  <c r="AO83" i="2"/>
  <c r="AB83" i="2"/>
  <c r="T83" i="2"/>
  <c r="P83" i="2"/>
  <c r="AN82" i="2"/>
  <c r="W82" i="2"/>
  <c r="S82" i="2"/>
  <c r="O82" i="2"/>
  <c r="BC81" i="2"/>
  <c r="AU81" i="2"/>
  <c r="AM81" i="2"/>
  <c r="AI81" i="2"/>
  <c r="AD81" i="2"/>
  <c r="Z81" i="2"/>
  <c r="N81" i="2"/>
  <c r="AX80" i="2"/>
  <c r="AT80" i="2"/>
  <c r="AL80" i="2"/>
  <c r="AH80" i="2"/>
  <c r="Y80" i="2"/>
  <c r="M80" i="2"/>
  <c r="AB79" i="2"/>
  <c r="T79" i="2"/>
  <c r="P79" i="2"/>
  <c r="AN78" i="2"/>
  <c r="W78" i="2"/>
  <c r="S78" i="2"/>
  <c r="O78" i="2"/>
  <c r="Z77" i="2"/>
  <c r="N77" i="2"/>
  <c r="T80" i="2"/>
  <c r="P80" i="2"/>
  <c r="S79" i="2"/>
  <c r="AN76" i="2"/>
  <c r="W76" i="2"/>
  <c r="BC94" i="2"/>
  <c r="AU94" i="2"/>
  <c r="AM94" i="2"/>
  <c r="AI94" i="2"/>
  <c r="AD94" i="2"/>
  <c r="Z94" i="2"/>
  <c r="N94" i="2"/>
  <c r="AX93" i="2"/>
  <c r="AT93" i="2"/>
  <c r="AL93" i="2"/>
  <c r="AH93" i="2"/>
  <c r="Y93" i="2"/>
  <c r="M93" i="2"/>
  <c r="BA92" i="2"/>
  <c r="AS92" i="2"/>
  <c r="AO92" i="2"/>
  <c r="AB92" i="2"/>
  <c r="T92" i="2"/>
  <c r="P92" i="2"/>
  <c r="AN91" i="2"/>
  <c r="W91" i="2"/>
  <c r="S91" i="2"/>
  <c r="O91" i="2"/>
  <c r="BC90" i="2"/>
  <c r="AU90" i="2"/>
  <c r="AM90" i="2"/>
  <c r="AI90" i="2"/>
  <c r="AD90" i="2"/>
  <c r="Z90" i="2"/>
  <c r="N90" i="2"/>
  <c r="AX89" i="2"/>
  <c r="AT89" i="2"/>
  <c r="AL89" i="2"/>
  <c r="AH89" i="2"/>
  <c r="Y89" i="2"/>
  <c r="M89" i="2"/>
  <c r="BA88" i="2"/>
  <c r="AS88" i="2"/>
  <c r="AO88" i="2"/>
  <c r="AB88" i="2"/>
  <c r="T88" i="2"/>
  <c r="P88" i="2"/>
  <c r="AN87" i="2"/>
  <c r="W87" i="2"/>
  <c r="S87" i="2"/>
  <c r="O87" i="2"/>
  <c r="BC86" i="2"/>
  <c r="AU86" i="2"/>
  <c r="AM86" i="2"/>
  <c r="AI86" i="2"/>
  <c r="AD86" i="2"/>
  <c r="Z86" i="2"/>
  <c r="N86" i="2"/>
  <c r="AX85" i="2"/>
  <c r="AT85" i="2"/>
  <c r="AL85" i="2"/>
  <c r="AH85" i="2"/>
  <c r="Y85" i="2"/>
  <c r="M85" i="2"/>
  <c r="BA84" i="2"/>
  <c r="AB84" i="2"/>
  <c r="T84" i="2"/>
  <c r="P84" i="2"/>
  <c r="AN83" i="2"/>
  <c r="W83" i="2"/>
  <c r="S83" i="2"/>
  <c r="O83" i="2"/>
  <c r="Z82" i="2"/>
  <c r="M81" i="2"/>
  <c r="AB80" i="2"/>
  <c r="W79" i="2"/>
  <c r="O79" i="2"/>
  <c r="Z78" i="2"/>
  <c r="AL77" i="2"/>
  <c r="M77" i="2"/>
  <c r="AI76" i="2"/>
  <c r="AX94" i="2"/>
  <c r="AT94" i="2"/>
  <c r="AL94" i="2"/>
  <c r="AH94" i="2"/>
  <c r="Y94" i="2"/>
  <c r="M94" i="2"/>
  <c r="BA93" i="2"/>
  <c r="AS93" i="2"/>
  <c r="AO93" i="2"/>
  <c r="AB93" i="2"/>
  <c r="T93" i="2"/>
  <c r="P93" i="2"/>
  <c r="AN92" i="2"/>
  <c r="W92" i="2"/>
  <c r="S92" i="2"/>
  <c r="O92" i="2"/>
  <c r="BC91" i="2"/>
  <c r="AU91" i="2"/>
  <c r="AM91" i="2"/>
  <c r="AI91" i="2"/>
  <c r="AD91" i="2"/>
  <c r="Z91" i="2"/>
  <c r="N91" i="2"/>
  <c r="AX90" i="2"/>
  <c r="AT90" i="2"/>
  <c r="AL90" i="2"/>
  <c r="AH90" i="2"/>
  <c r="Y90" i="2"/>
  <c r="M90" i="2"/>
  <c r="BA89" i="2"/>
  <c r="AS89" i="2"/>
  <c r="AO89" i="2"/>
  <c r="AB89" i="2"/>
  <c r="T89" i="2"/>
  <c r="P89" i="2"/>
  <c r="AN88" i="2"/>
  <c r="W88" i="2"/>
  <c r="S88" i="2"/>
  <c r="O88" i="2"/>
  <c r="BC87" i="2"/>
  <c r="AU87" i="2"/>
  <c r="AM87" i="2"/>
  <c r="AI87" i="2"/>
  <c r="AD87" i="2"/>
  <c r="Z87" i="2"/>
  <c r="N87" i="2"/>
  <c r="AX86" i="2"/>
  <c r="AT86" i="2"/>
  <c r="AL86" i="2"/>
  <c r="AH86" i="2"/>
  <c r="Y86" i="2"/>
  <c r="M86" i="2"/>
  <c r="BA85" i="2"/>
  <c r="AS85" i="2"/>
  <c r="AO85" i="2"/>
  <c r="AB85" i="2"/>
  <c r="T85" i="2"/>
  <c r="P85" i="2"/>
  <c r="AN84" i="2"/>
  <c r="W84" i="2"/>
  <c r="S84" i="2"/>
  <c r="O84" i="2"/>
  <c r="BC83" i="2"/>
  <c r="AU83" i="2"/>
  <c r="AM83" i="2"/>
  <c r="AI83" i="2"/>
  <c r="AD83" i="2"/>
  <c r="Z83" i="2"/>
  <c r="N83" i="2"/>
  <c r="AX82" i="2"/>
  <c r="AT82" i="2"/>
  <c r="AL82" i="2"/>
  <c r="AH82" i="2"/>
  <c r="Y82" i="2"/>
  <c r="M82" i="2"/>
  <c r="BA81" i="2"/>
  <c r="AS81" i="2"/>
  <c r="AO81" i="2"/>
  <c r="AB81" i="2"/>
  <c r="T81" i="2"/>
  <c r="P81" i="2"/>
  <c r="W80" i="2"/>
  <c r="S80" i="2"/>
  <c r="O80" i="2"/>
  <c r="Z79" i="2"/>
  <c r="N79" i="2"/>
  <c r="M78" i="2"/>
  <c r="BA94" i="2"/>
  <c r="AS94" i="2"/>
  <c r="AO94" i="2"/>
  <c r="AB94" i="2"/>
  <c r="T94" i="2"/>
  <c r="P94" i="2"/>
  <c r="AN93" i="2"/>
  <c r="W93" i="2"/>
  <c r="S93" i="2"/>
  <c r="O93" i="2"/>
  <c r="BC92" i="2"/>
  <c r="AU92" i="2"/>
  <c r="AM92" i="2"/>
  <c r="AI92" i="2"/>
  <c r="AD92" i="2"/>
  <c r="Z92" i="2"/>
  <c r="N92" i="2"/>
  <c r="AX91" i="2"/>
  <c r="AT91" i="2"/>
  <c r="AL91" i="2"/>
  <c r="AH91" i="2"/>
  <c r="Y91" i="2"/>
  <c r="M91" i="2"/>
  <c r="BA90" i="2"/>
  <c r="AS90" i="2"/>
  <c r="AO90" i="2"/>
  <c r="AB90" i="2"/>
  <c r="T90" i="2"/>
  <c r="P90" i="2"/>
  <c r="AN89" i="2"/>
  <c r="W89" i="2"/>
  <c r="S89" i="2"/>
  <c r="O89" i="2"/>
  <c r="BC88" i="2"/>
  <c r="AU88" i="2"/>
  <c r="AM88" i="2"/>
  <c r="AI88" i="2"/>
  <c r="AD88" i="2"/>
  <c r="Z88" i="2"/>
  <c r="N88" i="2"/>
  <c r="AX87" i="2"/>
  <c r="AT87" i="2"/>
  <c r="AL87" i="2"/>
  <c r="AH87" i="2"/>
  <c r="Y87" i="2"/>
  <c r="BA86" i="2"/>
  <c r="AS86" i="2"/>
  <c r="AO86" i="2"/>
  <c r="AB86" i="2"/>
  <c r="T86" i="2"/>
  <c r="P86" i="2"/>
  <c r="AN85" i="2"/>
  <c r="W85" i="2"/>
  <c r="S85" i="2"/>
  <c r="O85" i="2"/>
  <c r="BC84" i="2"/>
  <c r="AU84" i="2"/>
  <c r="AM84" i="2"/>
  <c r="AI84" i="2"/>
  <c r="AD84" i="2"/>
  <c r="Z84" i="2"/>
  <c r="N84" i="2"/>
  <c r="AX83" i="2"/>
  <c r="AT83" i="2"/>
  <c r="AL83" i="2"/>
  <c r="AH83" i="2"/>
  <c r="Y83" i="2"/>
  <c r="M83" i="2"/>
  <c r="BA82" i="2"/>
  <c r="AS82" i="2"/>
  <c r="AO82" i="2"/>
  <c r="AB82" i="2"/>
  <c r="T82" i="2"/>
  <c r="P82" i="2"/>
  <c r="AN81" i="2"/>
  <c r="W81" i="2"/>
  <c r="S81" i="2"/>
  <c r="O81" i="2"/>
  <c r="BC80" i="2"/>
  <c r="AU80" i="2"/>
  <c r="AM80" i="2"/>
  <c r="AI80" i="2"/>
  <c r="Z80" i="2"/>
  <c r="N80" i="2"/>
  <c r="AX79" i="2"/>
  <c r="AB78" i="2"/>
  <c r="T78" i="2"/>
  <c r="P78" i="2"/>
  <c r="W77" i="2"/>
  <c r="AS84" i="2"/>
  <c r="AO84" i="2"/>
  <c r="BC82" i="2"/>
  <c r="AU82" i="2"/>
  <c r="AM82" i="2"/>
  <c r="AI82" i="2"/>
  <c r="AD82" i="2"/>
  <c r="N82" i="2"/>
  <c r="AX81" i="2"/>
  <c r="AT81" i="2"/>
  <c r="AL81" i="2"/>
  <c r="AH81" i="2"/>
  <c r="Y81" i="2"/>
  <c r="BA80" i="2"/>
  <c r="AS80" i="2"/>
  <c r="AO80" i="2"/>
  <c r="AN79" i="2"/>
  <c r="BC78" i="2"/>
  <c r="AU78" i="2"/>
  <c r="AM78" i="2"/>
  <c r="AI78" i="2"/>
  <c r="N78" i="2"/>
  <c r="AX77" i="2"/>
  <c r="AT77" i="2"/>
  <c r="AH77" i="2"/>
  <c r="Y77" i="2"/>
  <c r="AN80" i="2"/>
  <c r="BC79" i="2"/>
  <c r="AU79" i="2"/>
  <c r="AM79" i="2"/>
  <c r="AI79" i="2"/>
  <c r="AX78" i="2"/>
  <c r="AT78" i="2"/>
  <c r="AL78" i="2"/>
  <c r="AH78" i="2"/>
  <c r="Y78" i="2"/>
  <c r="BA77" i="2"/>
  <c r="AO77" i="2"/>
  <c r="T77" i="2"/>
  <c r="P77" i="2"/>
  <c r="AT79" i="2"/>
  <c r="AL79" i="2"/>
  <c r="AH79" i="2"/>
  <c r="Y79" i="2"/>
  <c r="M79" i="2"/>
  <c r="BA78" i="2"/>
  <c r="AS78" i="2"/>
  <c r="AO78" i="2"/>
  <c r="AN77" i="2"/>
  <c r="S77" i="2"/>
  <c r="O77" i="2"/>
  <c r="BA79" i="2"/>
  <c r="AS79" i="2"/>
  <c r="AO79" i="2"/>
  <c r="BC77" i="2"/>
  <c r="BC99" i="2" s="1"/>
  <c r="AU77" i="2"/>
  <c r="AM77" i="2"/>
  <c r="AI77" i="2"/>
  <c r="AS77" i="2"/>
  <c r="AN75" i="2"/>
  <c r="E68" i="2" l="1"/>
  <c r="W99" i="2"/>
  <c r="AB99" i="2"/>
  <c r="BD99" i="2"/>
  <c r="AA99" i="2"/>
  <c r="AV99" i="2"/>
  <c r="AN99" i="2"/>
  <c r="AI99" i="2"/>
  <c r="Q99" i="2"/>
  <c r="U99" i="2"/>
  <c r="AP99" i="2"/>
  <c r="Z99" i="2"/>
  <c r="AM99" i="2"/>
  <c r="AT99" i="2"/>
  <c r="AL99" i="2"/>
  <c r="AS99" i="2"/>
  <c r="AX99" i="2"/>
  <c r="T99" i="2"/>
  <c r="AU99" i="2"/>
  <c r="S99" i="2"/>
  <c r="AH99" i="2"/>
  <c r="N99" i="2"/>
  <c r="AO99" i="2"/>
  <c r="Y99" i="2"/>
  <c r="O99" i="2"/>
  <c r="P99" i="2"/>
  <c r="M103" i="2" s="1"/>
  <c r="M99" i="2"/>
  <c r="AK103" i="2" l="1"/>
  <c r="X104" i="2"/>
  <c r="R104" i="2"/>
  <c r="M104" i="2"/>
  <c r="X103" i="2"/>
  <c r="AO103" i="2"/>
  <c r="AK104" i="2"/>
  <c r="R103" i="2"/>
  <c r="AR103" i="2"/>
  <c r="AR104" i="2"/>
  <c r="AG103" i="2"/>
</calcChain>
</file>

<file path=xl/sharedStrings.xml><?xml version="1.0" encoding="utf-8"?>
<sst xmlns="http://schemas.openxmlformats.org/spreadsheetml/2006/main" count="88" uniqueCount="36">
  <si>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</si>
  <si>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</si>
  <si>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</si>
  <si>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</si>
  <si>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</si>
  <si>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</si>
  <si>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</si>
  <si>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</si>
  <si>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</si>
  <si>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Telecom</t>
  </si>
  <si>
    <t>Telstra</t>
  </si>
  <si>
    <t>Average</t>
  </si>
  <si>
    <t>Fonterra</t>
  </si>
  <si>
    <t>Meridian</t>
  </si>
  <si>
    <t>5 years</t>
  </si>
  <si>
    <t>4 years</t>
  </si>
  <si>
    <t>3 years</t>
  </si>
  <si>
    <t>Annualised bid yield to maturity for each business day</t>
  </si>
  <si>
    <t>Annualisation reflects six monthly payment of interest</t>
  </si>
  <si>
    <t>Raw data from Bloomberg on bid yield to maturity for New Zealand government bonds</t>
  </si>
  <si>
    <t>Un-weighted arithmetic average of the daily annualised bid yields to maturity</t>
  </si>
  <si>
    <t>Calculation of the interpolated risk-free rate</t>
  </si>
  <si>
    <t>Calculation of the interpolated bid to bid spread between corporate bonds and New Zealand government bonds</t>
  </si>
  <si>
    <t>Calculation of the risk-free rate</t>
  </si>
  <si>
    <t>Calculation of the debt premium</t>
  </si>
  <si>
    <t>Un-weighted arithmetic average of the daily spreads</t>
  </si>
  <si>
    <t>Interpolated debt premium (5 years)</t>
  </si>
  <si>
    <t>Interpolated debt premium (4 years)</t>
  </si>
  <si>
    <t>Interpolated debt premium (3 years)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</si>
  <si>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</si>
  <si>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</si>
  <si>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t>The risk-free rate is:</t>
  </si>
  <si>
    <t>WACCs are estimated as at</t>
  </si>
  <si>
    <t>Raw data from Bloomberg on bid yield to maturity for vanilla NZ$ denominated corporate bonds</t>
  </si>
  <si>
    <t>CIAL</t>
  </si>
  <si>
    <t>Calculation of risk-free rate and debt premiums for the January 2014 WACC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</si>
</sst>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1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3" xfId="0" applyBorder="1"/>
    <xf numFmtId="0" fontId="9" fillId="0" borderId="5" xfId="0" applyFont="1" applyBorder="1"/>
    <xf numFmtId="0" fontId="9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9" fillId="0" borderId="0" xfId="0" applyFont="1" applyAlignment="1">
      <alignment horizontal="right"/>
    </xf>
    <xf numFmtId="14" fontId="0" fillId="0" borderId="0" xfId="0" applyNumberFormat="1" applyFill="1"/>
    <xf numFmtId="164" fontId="8" fillId="0" borderId="0" xfId="2" applyFont="1"/>
    <xf numFmtId="0" fontId="0" fillId="0" borderId="0" xfId="0" applyFill="1" applyBorder="1" applyAlignment="1">
      <alignment horizontal="left" indent="1"/>
    </xf>
    <xf numFmtId="0" fontId="0" fillId="0" borderId="0" xfId="0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9" fillId="0" borderId="6" xfId="0" applyFont="1" applyBorder="1"/>
    <xf numFmtId="0" fontId="9" fillId="0" borderId="8" xfId="0" applyFont="1" applyBorder="1"/>
    <xf numFmtId="0" fontId="0" fillId="0" borderId="0" xfId="0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5" fontId="0" fillId="3" borderId="9" xfId="0" applyNumberFormat="1" applyFill="1" applyBorder="1"/>
    <xf numFmtId="165" fontId="0" fillId="3" borderId="10" xfId="0" applyNumberFormat="1" applyFill="1" applyBorder="1"/>
    <xf numFmtId="0" fontId="0" fillId="0" borderId="5" xfId="0" applyFill="1" applyBorder="1" applyAlignment="1">
      <alignment horizontal="right"/>
    </xf>
    <xf numFmtId="165" fontId="0" fillId="3" borderId="7" xfId="0" applyNumberFormat="1" applyFill="1" applyBorder="1"/>
    <xf numFmtId="165" fontId="0" fillId="3" borderId="11" xfId="0" applyNumberFormat="1" applyFill="1" applyBorder="1"/>
    <xf numFmtId="0" fontId="0" fillId="0" borderId="14" xfId="0" applyFill="1" applyBorder="1" applyAlignment="1">
      <alignment horizontal="right"/>
    </xf>
    <xf numFmtId="14" fontId="0" fillId="0" borderId="15" xfId="0" applyNumberFormat="1" applyBorder="1"/>
    <xf numFmtId="165" fontId="0" fillId="3" borderId="15" xfId="0" applyNumberFormat="1" applyFill="1" applyBorder="1"/>
    <xf numFmtId="165" fontId="0" fillId="3" borderId="12" xfId="0" applyNumberFormat="1" applyFill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3" borderId="12" xfId="0" applyFill="1" applyBorder="1"/>
    <xf numFmtId="0" fontId="0" fillId="0" borderId="15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2" fontId="11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wrapText="1"/>
    </xf>
    <xf numFmtId="165" fontId="0" fillId="0" borderId="0" xfId="0" applyNumberFormat="1" applyFont="1" applyBorder="1"/>
    <xf numFmtId="165" fontId="0" fillId="0" borderId="2" xfId="0" applyNumberFormat="1" applyBorder="1"/>
    <xf numFmtId="165" fontId="0" fillId="0" borderId="3" xfId="0" applyNumberFormat="1" applyFont="1" applyBorder="1"/>
    <xf numFmtId="0" fontId="0" fillId="0" borderId="5" xfId="0" applyFont="1" applyBorder="1"/>
    <xf numFmtId="2" fontId="9" fillId="4" borderId="5" xfId="0" applyNumberFormat="1" applyFont="1" applyFill="1" applyBorder="1"/>
    <xf numFmtId="165" fontId="9" fillId="0" borderId="5" xfId="0" applyNumberFormat="1" applyFont="1" applyBorder="1"/>
    <xf numFmtId="165" fontId="9" fillId="0" borderId="6" xfId="0" applyNumberFormat="1" applyFont="1" applyBorder="1"/>
    <xf numFmtId="2" fontId="9" fillId="4" borderId="0" xfId="0" applyNumberFormat="1" applyFont="1" applyFill="1" applyBorder="1"/>
    <xf numFmtId="165" fontId="9" fillId="0" borderId="0" xfId="0" applyNumberFormat="1" applyFont="1" applyBorder="1"/>
    <xf numFmtId="165" fontId="9" fillId="0" borderId="8" xfId="0" applyNumberFormat="1" applyFont="1" applyBorder="1"/>
    <xf numFmtId="2" fontId="0" fillId="0" borderId="11" xfId="0" applyNumberFormat="1" applyBorder="1"/>
    <xf numFmtId="2" fontId="9" fillId="4" borderId="9" xfId="0" applyNumberFormat="1" applyFont="1" applyFill="1" applyBorder="1"/>
    <xf numFmtId="14" fontId="0" fillId="0" borderId="0" xfId="0" applyNumberFormat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5" borderId="7" xfId="0" applyNumberFormat="1" applyFill="1" applyBorder="1"/>
    <xf numFmtId="165" fontId="0" fillId="5" borderId="0" xfId="0" applyNumberFormat="1" applyFill="1" applyBorder="1"/>
    <xf numFmtId="165" fontId="0" fillId="5" borderId="8" xfId="0" applyNumberFormat="1" applyFill="1" applyBorder="1"/>
    <xf numFmtId="165" fontId="0" fillId="5" borderId="11" xfId="0" applyNumberFormat="1" applyFill="1" applyBorder="1"/>
    <xf numFmtId="165" fontId="0" fillId="5" borderId="9" xfId="0" applyNumberFormat="1" applyFill="1" applyBorder="1"/>
    <xf numFmtId="165" fontId="0" fillId="5" borderId="10" xfId="0" applyNumberFormat="1" applyFill="1" applyBorder="1"/>
    <xf numFmtId="165" fontId="0" fillId="5" borderId="15" xfId="0" applyNumberFormat="1" applyFill="1" applyBorder="1"/>
    <xf numFmtId="165" fontId="0" fillId="5" borderId="12" xfId="0" applyNumberForma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2" fontId="9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165" fontId="9" fillId="4" borderId="13" xfId="0" applyNumberFormat="1" applyFont="1" applyFill="1" applyBorder="1"/>
    <xf numFmtId="165" fontId="9" fillId="4" borderId="5" xfId="0" applyNumberFormat="1" applyFont="1" applyFill="1" applyBorder="1"/>
    <xf numFmtId="0" fontId="9" fillId="0" borderId="5" xfId="0" applyFont="1" applyFill="1" applyBorder="1"/>
    <xf numFmtId="165" fontId="9" fillId="0" borderId="5" xfId="0" applyNumberFormat="1" applyFont="1" applyFill="1" applyBorder="1"/>
    <xf numFmtId="165" fontId="9" fillId="4" borderId="7" xfId="0" applyNumberFormat="1" applyFont="1" applyFill="1" applyBorder="1"/>
    <xf numFmtId="165" fontId="9" fillId="4" borderId="0" xfId="0" applyNumberFormat="1" applyFont="1" applyFill="1" applyBorder="1"/>
    <xf numFmtId="165" fontId="9" fillId="0" borderId="0" xfId="0" applyNumberFormat="1" applyFont="1" applyFill="1" applyBorder="1"/>
    <xf numFmtId="165" fontId="9" fillId="4" borderId="11" xfId="0" applyNumberFormat="1" applyFont="1" applyFill="1" applyBorder="1"/>
    <xf numFmtId="0" fontId="9" fillId="0" borderId="9" xfId="0" applyFont="1" applyBorder="1"/>
    <xf numFmtId="165" fontId="9" fillId="4" borderId="9" xfId="0" applyNumberFormat="1" applyFont="1" applyFill="1" applyBorder="1"/>
    <xf numFmtId="165" fontId="9" fillId="0" borderId="9" xfId="0" applyNumberFormat="1" applyFont="1" applyFill="1" applyBorder="1"/>
    <xf numFmtId="0" fontId="9" fillId="0" borderId="10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4" xfId="0" applyFont="1" applyBorder="1"/>
    <xf numFmtId="0" fontId="9" fillId="0" borderId="15" xfId="0" applyFont="1" applyBorder="1"/>
    <xf numFmtId="0" fontId="9" fillId="0" borderId="12" xfId="0" applyFont="1" applyBorder="1"/>
    <xf numFmtId="165" fontId="0" fillId="0" borderId="4" xfId="0" applyNumberFormat="1" applyBorder="1" applyAlignment="1">
      <alignment horizontal="right"/>
    </xf>
    <xf numFmtId="1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0" fontId="14" fillId="0" borderId="0" xfId="0" applyFont="1"/>
    <xf numFmtId="0" fontId="0" fillId="0" borderId="8" xfId="0" applyFill="1" applyBorder="1"/>
    <xf numFmtId="14" fontId="15" fillId="0" borderId="0" xfId="17" applyNumberFormat="1" applyFont="1"/>
    <xf numFmtId="1" fontId="0" fillId="3" borderId="9" xfId="0" applyNumberFormat="1" applyFill="1" applyBorder="1"/>
    <xf numFmtId="1" fontId="0" fillId="3" borderId="12" xfId="0" applyNumberFormat="1" applyFill="1" applyBorder="1"/>
    <xf numFmtId="165" fontId="0" fillId="5" borderId="14" xfId="0" applyNumberFormat="1" applyFill="1" applyBorder="1"/>
    <xf numFmtId="14" fontId="0" fillId="0" borderId="12" xfId="0" applyNumberFormat="1" applyBorder="1" applyAlignment="1">
      <alignment horizontal="right"/>
    </xf>
    <xf numFmtId="165" fontId="9" fillId="2" borderId="5" xfId="0" applyNumberFormat="1" applyFont="1" applyFill="1" applyBorder="1"/>
    <xf numFmtId="165" fontId="0" fillId="5" borderId="13" xfId="0" applyNumberFormat="1" applyFill="1" applyBorder="1"/>
    <xf numFmtId="0" fontId="0" fillId="0" borderId="0" xfId="0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14" fontId="0" fillId="0" borderId="12" xfId="0" applyNumberFormat="1" applyFill="1" applyBorder="1"/>
    <xf numFmtId="0" fontId="0" fillId="0" borderId="0" xfId="0"/>
    <xf numFmtId="0" fontId="9" fillId="0" borderId="5" xfId="0" applyFont="1" applyBorder="1"/>
    <xf numFmtId="0" fontId="0" fillId="0" borderId="6" xfId="0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9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0" fillId="0" borderId="0" xfId="0" applyFill="1" applyBorder="1"/>
    <xf numFmtId="166" fontId="0" fillId="0" borderId="0" xfId="0" applyNumberFormat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165" fontId="0" fillId="3" borderId="14" xfId="0" applyNumberFormat="1" applyFill="1" applyBorder="1"/>
    <xf numFmtId="165" fontId="9" fillId="0" borderId="13" xfId="0" applyNumberFormat="1" applyFont="1" applyFill="1" applyBorder="1"/>
    <xf numFmtId="165" fontId="9" fillId="0" borderId="7" xfId="0" applyNumberFormat="1" applyFont="1" applyFill="1" applyBorder="1"/>
    <xf numFmtId="165" fontId="9" fillId="0" borderId="11" xfId="0" applyNumberFormat="1" applyFont="1" applyFill="1" applyBorder="1"/>
    <xf numFmtId="0" fontId="14" fillId="0" borderId="0" xfId="0" applyFont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4" fontId="0" fillId="0" borderId="15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13" xfId="0" applyNumberFormat="1" applyFont="1" applyFill="1" applyBorder="1"/>
    <xf numFmtId="0" fontId="9" fillId="0" borderId="7" xfId="0" applyNumberFormat="1" applyFont="1" applyFill="1" applyBorder="1"/>
    <xf numFmtId="0" fontId="9" fillId="0" borderId="11" xfId="0" applyNumberFormat="1" applyFont="1" applyFill="1" applyBorder="1"/>
    <xf numFmtId="2" fontId="9" fillId="0" borderId="0" xfId="0" applyNumberFormat="1" applyFont="1" applyBorder="1" applyAlignment="1"/>
    <xf numFmtId="2" fontId="11" fillId="0" borderId="0" xfId="0" applyNumberFormat="1" applyFont="1" applyBorder="1" applyAlignment="1"/>
    <xf numFmtId="14" fontId="9" fillId="0" borderId="0" xfId="0" applyNumberFormat="1" applyFont="1" applyBorder="1" applyAlignment="1">
      <alignment wrapText="1"/>
    </xf>
    <xf numFmtId="0" fontId="9" fillId="0" borderId="0" xfId="0" applyFont="1" applyBorder="1" applyAlignment="1"/>
    <xf numFmtId="0" fontId="11" fillId="0" borderId="0" xfId="0" applyFont="1" applyBorder="1" applyAlignment="1"/>
    <xf numFmtId="165" fontId="0" fillId="0" borderId="4" xfId="0" applyNumberFormat="1" applyFont="1" applyBorder="1"/>
    <xf numFmtId="165" fontId="0" fillId="0" borderId="10" xfId="0" applyNumberFormat="1" applyFont="1" applyBorder="1"/>
    <xf numFmtId="14" fontId="6" fillId="0" borderId="0" xfId="29" applyNumberFormat="1" applyFill="1"/>
    <xf numFmtId="14" fontId="3" fillId="0" borderId="0" xfId="83" applyNumberFormat="1"/>
    <xf numFmtId="165" fontId="3" fillId="3" borderId="14" xfId="82" applyNumberFormat="1" applyFont="1" applyFill="1" applyBorder="1"/>
    <xf numFmtId="0" fontId="3" fillId="3" borderId="14" xfId="84" applyFont="1" applyFill="1" applyBorder="1"/>
    <xf numFmtId="0" fontId="3" fillId="3" borderId="14" xfId="85" applyFont="1" applyFill="1" applyBorder="1"/>
    <xf numFmtId="0" fontId="3" fillId="3" borderId="14" xfId="86" applyFont="1" applyFill="1" applyBorder="1"/>
    <xf numFmtId="0" fontId="3" fillId="3" borderId="15" xfId="87" applyFont="1" applyFill="1" applyBorder="1"/>
    <xf numFmtId="0" fontId="3" fillId="3" borderId="14" xfId="88" applyFont="1" applyFill="1" applyBorder="1"/>
    <xf numFmtId="165" fontId="3" fillId="3" borderId="15" xfId="82" applyNumberFormat="1" applyFont="1" applyFill="1" applyBorder="1"/>
    <xf numFmtId="0" fontId="3" fillId="3" borderId="15" xfId="84" applyFont="1" applyFill="1" applyBorder="1"/>
    <xf numFmtId="0" fontId="3" fillId="3" borderId="15" xfId="85" applyFont="1" applyFill="1" applyBorder="1"/>
    <xf numFmtId="0" fontId="3" fillId="3" borderId="15" xfId="86" applyFont="1" applyFill="1" applyBorder="1"/>
    <xf numFmtId="0" fontId="3" fillId="3" borderId="15" xfId="88" applyFont="1" applyFill="1" applyBorder="1"/>
    <xf numFmtId="0" fontId="3" fillId="3" borderId="14" xfId="91" applyFont="1" applyFill="1" applyBorder="1"/>
    <xf numFmtId="0" fontId="3" fillId="3" borderId="15" xfId="91" applyFont="1" applyFill="1" applyBorder="1"/>
    <xf numFmtId="0" fontId="3" fillId="3" borderId="15" xfId="91" applyFill="1" applyBorder="1"/>
    <xf numFmtId="0" fontId="3" fillId="3" borderId="0" xfId="92" applyFont="1" applyFill="1"/>
    <xf numFmtId="0" fontId="3" fillId="3" borderId="0" xfId="92" applyFill="1"/>
    <xf numFmtId="165" fontId="3" fillId="3" borderId="14" xfId="93" applyNumberFormat="1" applyFont="1" applyFill="1" applyBorder="1"/>
    <xf numFmtId="165" fontId="3" fillId="3" borderId="15" xfId="93" applyNumberFormat="1" applyFont="1" applyFill="1" applyBorder="1"/>
    <xf numFmtId="165" fontId="3" fillId="3" borderId="14" xfId="95" applyNumberFormat="1" applyFont="1" applyFill="1" applyBorder="1"/>
    <xf numFmtId="0" fontId="3" fillId="3" borderId="15" xfId="95" applyFont="1" applyFill="1" applyBorder="1"/>
    <xf numFmtId="0" fontId="3" fillId="3" borderId="15" xfId="95" applyFill="1" applyBorder="1"/>
    <xf numFmtId="0" fontId="3" fillId="3" borderId="0" xfId="97" applyFont="1" applyFill="1"/>
    <xf numFmtId="0" fontId="3" fillId="3" borderId="0" xfId="97" applyFill="1"/>
    <xf numFmtId="165" fontId="3" fillId="3" borderId="14" xfId="96" applyNumberFormat="1" applyFont="1" applyFill="1" applyBorder="1"/>
    <xf numFmtId="0" fontId="3" fillId="3" borderId="15" xfId="96" applyFont="1" applyFill="1" applyBorder="1"/>
    <xf numFmtId="0" fontId="3" fillId="3" borderId="15" xfId="96" applyFill="1" applyBorder="1"/>
    <xf numFmtId="0" fontId="3" fillId="3" borderId="14" xfId="98" applyFont="1" applyFill="1" applyBorder="1"/>
    <xf numFmtId="0" fontId="3" fillId="3" borderId="15" xfId="98" applyFont="1" applyFill="1" applyBorder="1"/>
    <xf numFmtId="0" fontId="3" fillId="3" borderId="15" xfId="98" applyFill="1" applyBorder="1"/>
    <xf numFmtId="0" fontId="3" fillId="3" borderId="14" xfId="99" applyFont="1" applyFill="1" applyBorder="1"/>
    <xf numFmtId="0" fontId="3" fillId="3" borderId="15" xfId="99" applyFont="1" applyFill="1" applyBorder="1"/>
    <xf numFmtId="0" fontId="3" fillId="3" borderId="15" xfId="99" applyFill="1" applyBorder="1"/>
    <xf numFmtId="165" fontId="3" fillId="3" borderId="14" xfId="100" applyNumberFormat="1" applyFont="1" applyFill="1" applyBorder="1"/>
    <xf numFmtId="165" fontId="3" fillId="3" borderId="15" xfId="100" applyNumberFormat="1" applyFont="1" applyFill="1" applyBorder="1"/>
    <xf numFmtId="0" fontId="3" fillId="3" borderId="13" xfId="101" applyFont="1" applyFill="1" applyBorder="1"/>
    <xf numFmtId="0" fontId="3" fillId="3" borderId="7" xfId="101" applyFont="1" applyFill="1" applyBorder="1"/>
    <xf numFmtId="0" fontId="3" fillId="3" borderId="7" xfId="101" applyFill="1" applyBorder="1"/>
    <xf numFmtId="0" fontId="3" fillId="3" borderId="14" xfId="102" applyFont="1" applyFill="1" applyBorder="1"/>
    <xf numFmtId="0" fontId="3" fillId="3" borderId="15" xfId="102" applyFont="1" applyFill="1" applyBorder="1"/>
    <xf numFmtId="0" fontId="3" fillId="3" borderId="15" xfId="102" applyFill="1" applyBorder="1"/>
    <xf numFmtId="0" fontId="3" fillId="3" borderId="13" xfId="103" applyFont="1" applyFill="1" applyBorder="1"/>
    <xf numFmtId="0" fontId="3" fillId="3" borderId="7" xfId="103" applyFont="1" applyFill="1" applyBorder="1"/>
    <xf numFmtId="0" fontId="3" fillId="3" borderId="7" xfId="103" applyFill="1" applyBorder="1"/>
    <xf numFmtId="0" fontId="3" fillId="3" borderId="14" xfId="104" applyFont="1" applyFill="1" applyBorder="1"/>
    <xf numFmtId="0" fontId="3" fillId="3" borderId="15" xfId="104" applyFont="1" applyFill="1" applyBorder="1"/>
    <xf numFmtId="0" fontId="3" fillId="3" borderId="15" xfId="104" applyFill="1" applyBorder="1"/>
    <xf numFmtId="0" fontId="3" fillId="3" borderId="14" xfId="105" applyFont="1" applyFill="1" applyBorder="1"/>
    <xf numFmtId="0" fontId="3" fillId="3" borderId="15" xfId="105" applyFont="1" applyFill="1" applyBorder="1"/>
    <xf numFmtId="0" fontId="3" fillId="3" borderId="15" xfId="105" applyFill="1" applyBorder="1"/>
    <xf numFmtId="0" fontId="3" fillId="3" borderId="13" xfId="106" applyFont="1" applyFill="1" applyBorder="1"/>
    <xf numFmtId="0" fontId="3" fillId="3" borderId="7" xfId="106" applyFont="1" applyFill="1" applyBorder="1"/>
    <xf numFmtId="0" fontId="3" fillId="3" borderId="7" xfId="106" applyFill="1" applyBorder="1"/>
    <xf numFmtId="0" fontId="3" fillId="3" borderId="14" xfId="107" applyFont="1" applyFill="1" applyBorder="1"/>
    <xf numFmtId="0" fontId="3" fillId="3" borderId="15" xfId="107" applyFont="1" applyFill="1" applyBorder="1"/>
    <xf numFmtId="0" fontId="3" fillId="3" borderId="15" xfId="107" applyFill="1" applyBorder="1"/>
    <xf numFmtId="0" fontId="3" fillId="3" borderId="14" xfId="108" applyFont="1" applyFill="1" applyBorder="1"/>
    <xf numFmtId="0" fontId="3" fillId="3" borderId="15" xfId="108" applyFont="1" applyFill="1" applyBorder="1"/>
    <xf numFmtId="0" fontId="3" fillId="3" borderId="15" xfId="108" applyFill="1" applyBorder="1"/>
    <xf numFmtId="165" fontId="3" fillId="3" borderId="14" xfId="109" applyNumberFormat="1" applyFont="1" applyFill="1" applyBorder="1"/>
    <xf numFmtId="165" fontId="3" fillId="3" borderId="15" xfId="109" applyNumberFormat="1" applyFont="1" applyFill="1" applyBorder="1"/>
    <xf numFmtId="165" fontId="3" fillId="3" borderId="14" xfId="110" applyNumberFormat="1" applyFont="1" applyFill="1" applyBorder="1"/>
    <xf numFmtId="165" fontId="3" fillId="3" borderId="15" xfId="110" applyNumberFormat="1" applyFont="1" applyFill="1" applyBorder="1"/>
    <xf numFmtId="165" fontId="3" fillId="3" borderId="14" xfId="111" applyNumberFormat="1" applyFont="1" applyFill="1" applyBorder="1"/>
    <xf numFmtId="165" fontId="3" fillId="3" borderId="15" xfId="111" applyNumberFormat="1" applyFont="1" applyFill="1" applyBorder="1"/>
    <xf numFmtId="165" fontId="3" fillId="3" borderId="14" xfId="112" applyNumberFormat="1" applyFont="1" applyFill="1" applyBorder="1"/>
    <xf numFmtId="165" fontId="3" fillId="3" borderId="15" xfId="112" applyNumberFormat="1" applyFont="1" applyFill="1" applyBorder="1"/>
    <xf numFmtId="165" fontId="3" fillId="3" borderId="14" xfId="113" applyNumberFormat="1" applyFont="1" applyFill="1" applyBorder="1"/>
    <xf numFmtId="165" fontId="3" fillId="3" borderId="15" xfId="113" applyNumberFormat="1" applyFont="1" applyFill="1" applyBorder="1"/>
    <xf numFmtId="165" fontId="3" fillId="3" borderId="6" xfId="114" applyNumberFormat="1" applyFont="1" applyFill="1" applyBorder="1"/>
    <xf numFmtId="165" fontId="3" fillId="3" borderId="8" xfId="114" applyNumberFormat="1" applyFont="1" applyFill="1" applyBorder="1"/>
    <xf numFmtId="165" fontId="3" fillId="3" borderId="14" xfId="115" applyNumberFormat="1" applyFont="1" applyFill="1" applyBorder="1"/>
    <xf numFmtId="165" fontId="3" fillId="3" borderId="15" xfId="115" applyNumberFormat="1" applyFont="1" applyFill="1" applyBorder="1"/>
    <xf numFmtId="165" fontId="3" fillId="3" borderId="14" xfId="116" applyNumberFormat="1" applyFont="1" applyFill="1" applyBorder="1"/>
    <xf numFmtId="165" fontId="3" fillId="3" borderId="15" xfId="116" applyNumberFormat="1" applyFont="1" applyFill="1" applyBorder="1"/>
    <xf numFmtId="165" fontId="3" fillId="3" borderId="14" xfId="117" applyNumberFormat="1" applyFont="1" applyFill="1" applyBorder="1"/>
    <xf numFmtId="165" fontId="3" fillId="3" borderId="15" xfId="117" applyNumberFormat="1" applyFont="1" applyFill="1" applyBorder="1"/>
    <xf numFmtId="165" fontId="3" fillId="3" borderId="14" xfId="118" applyNumberFormat="1" applyFont="1" applyFill="1" applyBorder="1"/>
    <xf numFmtId="165" fontId="3" fillId="3" borderId="15" xfId="118" applyNumberFormat="1" applyFont="1" applyFill="1" applyBorder="1"/>
    <xf numFmtId="165" fontId="3" fillId="3" borderId="14" xfId="119" applyNumberFormat="1" applyFont="1" applyFill="1" applyBorder="1"/>
    <xf numFmtId="165" fontId="3" fillId="3" borderId="15" xfId="119" applyNumberFormat="1" applyFont="1" applyFill="1" applyBorder="1"/>
    <xf numFmtId="165" fontId="3" fillId="3" borderId="6" xfId="120" applyNumberFormat="1" applyFont="1" applyFill="1" applyBorder="1"/>
    <xf numFmtId="165" fontId="3" fillId="3" borderId="8" xfId="120" applyNumberFormat="1" applyFont="1" applyFill="1" applyBorder="1"/>
    <xf numFmtId="165" fontId="3" fillId="3" borderId="14" xfId="121" applyNumberFormat="1" applyFont="1" applyFill="1" applyBorder="1"/>
    <xf numFmtId="165" fontId="3" fillId="3" borderId="15" xfId="121" applyNumberFormat="1" applyFont="1" applyFill="1" applyBorder="1"/>
    <xf numFmtId="165" fontId="3" fillId="3" borderId="14" xfId="122" applyNumberFormat="1" applyFont="1" applyFill="1" applyBorder="1"/>
    <xf numFmtId="165" fontId="3" fillId="3" borderId="15" xfId="122" applyNumberFormat="1" applyFont="1" applyFill="1" applyBorder="1"/>
    <xf numFmtId="165" fontId="3" fillId="3" borderId="14" xfId="123" applyNumberFormat="1" applyFont="1" applyFill="1" applyBorder="1"/>
    <xf numFmtId="165" fontId="3" fillId="3" borderId="15" xfId="123" applyNumberFormat="1" applyFont="1" applyFill="1" applyBorder="1"/>
    <xf numFmtId="165" fontId="3" fillId="3" borderId="14" xfId="124" applyNumberFormat="1" applyFont="1" applyFill="1" applyBorder="1"/>
    <xf numFmtId="165" fontId="3" fillId="3" borderId="15" xfId="124" applyNumberFormat="1" applyFont="1" applyFill="1" applyBorder="1"/>
    <xf numFmtId="165" fontId="3" fillId="3" borderId="14" xfId="125" applyNumberFormat="1" applyFont="1" applyFill="1" applyBorder="1"/>
    <xf numFmtId="165" fontId="3" fillId="3" borderId="15" xfId="125" applyNumberFormat="1" applyFont="1" applyFill="1" applyBorder="1"/>
    <xf numFmtId="165" fontId="3" fillId="3" borderId="14" xfId="126" applyNumberFormat="1" applyFont="1" applyFill="1" applyBorder="1"/>
    <xf numFmtId="165" fontId="3" fillId="3" borderId="15" xfId="126" applyNumberFormat="1" applyFont="1" applyFill="1" applyBorder="1"/>
    <xf numFmtId="165" fontId="3" fillId="3" borderId="14" xfId="127" applyNumberFormat="1" applyFont="1" applyFill="1" applyBorder="1"/>
    <xf numFmtId="165" fontId="3" fillId="3" borderId="15" xfId="127" applyNumberFormat="1" applyFont="1" applyFill="1" applyBorder="1"/>
    <xf numFmtId="165" fontId="3" fillId="3" borderId="14" xfId="128" applyNumberFormat="1" applyFont="1" applyFill="1" applyBorder="1"/>
    <xf numFmtId="165" fontId="3" fillId="3" borderId="15" xfId="128" applyNumberFormat="1" applyFont="1" applyFill="1" applyBorder="1"/>
    <xf numFmtId="165" fontId="3" fillId="3" borderId="14" xfId="129" applyNumberFormat="1" applyFont="1" applyFill="1" applyBorder="1"/>
    <xf numFmtId="165" fontId="3" fillId="3" borderId="15" xfId="129" applyNumberFormat="1" applyFont="1" applyFill="1" applyBorder="1"/>
    <xf numFmtId="165" fontId="3" fillId="3" borderId="14" xfId="130" applyNumberFormat="1" applyFont="1" applyFill="1" applyBorder="1"/>
    <xf numFmtId="165" fontId="3" fillId="3" borderId="15" xfId="130" applyNumberFormat="1" applyFont="1" applyFill="1" applyBorder="1"/>
    <xf numFmtId="165" fontId="3" fillId="3" borderId="14" xfId="131" applyNumberFormat="1" applyFont="1" applyFill="1" applyBorder="1"/>
    <xf numFmtId="165" fontId="3" fillId="3" borderId="15" xfId="131" applyNumberFormat="1" applyFont="1" applyFill="1" applyBorder="1"/>
    <xf numFmtId="165" fontId="3" fillId="3" borderId="14" xfId="132" applyNumberFormat="1" applyFont="1" applyFill="1" applyBorder="1"/>
    <xf numFmtId="165" fontId="3" fillId="3" borderId="15" xfId="132" applyNumberFormat="1" applyFont="1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 wrapText="1"/>
    </xf>
    <xf numFmtId="14" fontId="9" fillId="0" borderId="4" xfId="0" applyNumberFormat="1" applyFont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11" fillId="0" borderId="0" xfId="0" applyFont="1" applyFill="1" applyBorder="1"/>
    <xf numFmtId="166" fontId="11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 applyAlignment="1"/>
    <xf numFmtId="166" fontId="0" fillId="0" borderId="0" xfId="0" applyNumberFormat="1" applyFill="1" applyBorder="1"/>
    <xf numFmtId="0" fontId="16" fillId="0" borderId="0" xfId="0" applyFont="1" applyFill="1" applyBorder="1" applyAlignment="1"/>
    <xf numFmtId="0" fontId="10" fillId="0" borderId="0" xfId="0" applyFont="1" applyFill="1" applyBorder="1" applyAlignment="1"/>
    <xf numFmtId="2" fontId="0" fillId="0" borderId="0" xfId="2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/>
    <xf numFmtId="14" fontId="13" fillId="0" borderId="0" xfId="0" applyNumberFormat="1" applyFont="1" applyFill="1" applyBorder="1"/>
    <xf numFmtId="10" fontId="13" fillId="0" borderId="0" xfId="0" applyNumberFormat="1" applyFont="1" applyFill="1" applyBorder="1"/>
  </cellXfs>
  <cellStyles count="133">
    <cellStyle name="_x000a_bidires=100_x000d_" xfId="1"/>
    <cellStyle name="Comma" xfId="2" builtinId="3"/>
    <cellStyle name="Comma  - Style1" xfId="3"/>
    <cellStyle name="Curren - Style2" xfId="4"/>
    <cellStyle name="Normal" xfId="0" builtinId="0"/>
    <cellStyle name="Normal - Style3" xfId="5"/>
    <cellStyle name="Normal 10" xfId="6"/>
    <cellStyle name="Normal 100" xfId="110"/>
    <cellStyle name="Normal 101" xfId="111"/>
    <cellStyle name="Normal 102" xfId="112"/>
    <cellStyle name="Normal 103" xfId="113"/>
    <cellStyle name="Normal 104" xfId="114"/>
    <cellStyle name="Normal 105" xfId="115"/>
    <cellStyle name="Normal 106" xfId="116"/>
    <cellStyle name="Normal 107" xfId="117"/>
    <cellStyle name="Normal 108" xfId="118"/>
    <cellStyle name="Normal 109" xfId="119"/>
    <cellStyle name="Normal 11" xfId="7"/>
    <cellStyle name="Normal 110" xfId="120"/>
    <cellStyle name="Normal 111" xfId="121"/>
    <cellStyle name="Normal 112" xfId="122"/>
    <cellStyle name="Normal 113" xfId="123"/>
    <cellStyle name="Normal 114" xfId="124"/>
    <cellStyle name="Normal 115" xfId="125"/>
    <cellStyle name="Normal 116" xfId="126"/>
    <cellStyle name="Normal 117" xfId="127"/>
    <cellStyle name="Normal 118" xfId="128"/>
    <cellStyle name="Normal 119" xfId="129"/>
    <cellStyle name="Normal 12" xfId="8"/>
    <cellStyle name="Normal 120" xfId="130"/>
    <cellStyle name="Normal 121" xfId="131"/>
    <cellStyle name="Normal 122" xfId="132"/>
    <cellStyle name="Normal 13" xfId="9"/>
    <cellStyle name="Normal 14" xfId="10"/>
    <cellStyle name="Normal 15" xfId="11"/>
    <cellStyle name="Normal 16" xfId="12"/>
    <cellStyle name="Normal 17" xfId="27"/>
    <cellStyle name="Normal 18" xfId="28"/>
    <cellStyle name="Normal 19" xfId="29"/>
    <cellStyle name="Normal 2" xfId="13"/>
    <cellStyle name="Normal 2 2" xfId="14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37"/>
    <cellStyle name="Normal 28" xfId="38"/>
    <cellStyle name="Normal 29" xfId="39"/>
    <cellStyle name="Normal 3" xfId="15"/>
    <cellStyle name="Normal 30" xfId="40"/>
    <cellStyle name="Normal 31" xfId="41"/>
    <cellStyle name="Normal 32" xfId="42"/>
    <cellStyle name="Normal 33" xfId="43"/>
    <cellStyle name="Normal 34" xfId="44"/>
    <cellStyle name="Normal 35" xfId="45"/>
    <cellStyle name="Normal 36" xfId="46"/>
    <cellStyle name="Normal 37" xfId="47"/>
    <cellStyle name="Normal 38" xfId="48"/>
    <cellStyle name="Normal 39" xfId="49"/>
    <cellStyle name="Normal 4" xfId="16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7" xfId="57"/>
    <cellStyle name="Normal 48" xfId="58"/>
    <cellStyle name="Normal 49" xfId="59"/>
    <cellStyle name="Normal 5" xfId="17"/>
    <cellStyle name="Normal 50" xfId="60"/>
    <cellStyle name="Normal 51" xfId="61"/>
    <cellStyle name="Normal 52" xfId="62"/>
    <cellStyle name="Normal 53" xfId="63"/>
    <cellStyle name="Normal 54" xfId="64"/>
    <cellStyle name="Normal 55" xfId="65"/>
    <cellStyle name="Normal 56" xfId="66"/>
    <cellStyle name="Normal 57" xfId="67"/>
    <cellStyle name="Normal 58" xfId="68"/>
    <cellStyle name="Normal 59" xfId="69"/>
    <cellStyle name="Normal 6" xfId="18"/>
    <cellStyle name="Normal 60" xfId="70"/>
    <cellStyle name="Normal 61" xfId="71"/>
    <cellStyle name="Normal 62" xfId="72"/>
    <cellStyle name="Normal 63" xfId="73"/>
    <cellStyle name="Normal 64" xfId="74"/>
    <cellStyle name="Normal 65" xfId="75"/>
    <cellStyle name="Normal 66" xfId="76"/>
    <cellStyle name="Normal 67" xfId="77"/>
    <cellStyle name="Normal 68" xfId="78"/>
    <cellStyle name="Normal 69" xfId="79"/>
    <cellStyle name="Normal 7" xfId="19"/>
    <cellStyle name="Normal 70" xfId="80"/>
    <cellStyle name="Normal 71" xfId="81"/>
    <cellStyle name="Normal 72" xfId="82"/>
    <cellStyle name="Normal 73" xfId="83"/>
    <cellStyle name="Normal 74" xfId="84"/>
    <cellStyle name="Normal 75" xfId="85"/>
    <cellStyle name="Normal 76" xfId="86"/>
    <cellStyle name="Normal 77" xfId="87"/>
    <cellStyle name="Normal 78" xfId="88"/>
    <cellStyle name="Normal 79" xfId="89"/>
    <cellStyle name="Normal 8" xfId="20"/>
    <cellStyle name="Normal 80" xfId="90"/>
    <cellStyle name="Normal 81" xfId="91"/>
    <cellStyle name="Normal 82" xfId="92"/>
    <cellStyle name="Normal 83" xfId="93"/>
    <cellStyle name="Normal 84" xfId="94"/>
    <cellStyle name="Normal 85" xfId="95"/>
    <cellStyle name="Normal 86" xfId="96"/>
    <cellStyle name="Normal 87" xfId="97"/>
    <cellStyle name="Normal 88" xfId="98"/>
    <cellStyle name="Normal 89" xfId="99"/>
    <cellStyle name="Normal 9" xfId="21"/>
    <cellStyle name="Normal 90" xfId="100"/>
    <cellStyle name="Normal 91" xfId="101"/>
    <cellStyle name="Normal 92" xfId="102"/>
    <cellStyle name="Normal 93" xfId="103"/>
    <cellStyle name="Normal 94" xfId="104"/>
    <cellStyle name="Normal 95" xfId="105"/>
    <cellStyle name="Normal 96" xfId="106"/>
    <cellStyle name="Normal 97" xfId="107"/>
    <cellStyle name="Normal 98" xfId="108"/>
    <cellStyle name="Normal 99" xfId="109"/>
    <cellStyle name="Percent" xfId="22" builtinId="5"/>
    <cellStyle name="Percent 2" xfId="23"/>
    <cellStyle name="Percent 2 2" xfId="24"/>
    <cellStyle name="Percent 3" xfId="25"/>
    <cellStyle name="Style 1" xfId="26"/>
  </cellStyles>
  <dxfs count="0"/>
  <tableStyles count="0" defaultTableStyle="TableStyleMedium9" defaultPivotStyle="PivotStyleLight16"/>
  <colors>
    <mruColors>
      <color rgb="FFFFFF99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1"/>
  <sheetViews>
    <sheetView showGridLines="0" tabSelected="1" zoomScale="70" zoomScaleNormal="70" workbookViewId="0">
      <selection activeCell="F26" sqref="F26"/>
    </sheetView>
  </sheetViews>
  <sheetFormatPr defaultRowHeight="15" x14ac:dyDescent="0.25"/>
  <cols>
    <col min="1" max="1" width="15.140625" customWidth="1"/>
    <col min="2" max="2" width="10.7109375" customWidth="1"/>
    <col min="3" max="3" width="11" customWidth="1"/>
    <col min="4" max="4" width="14.28515625" customWidth="1"/>
    <col min="5" max="5" width="15.7109375" customWidth="1"/>
    <col min="6" max="6" width="16.5703125" customWidth="1"/>
    <col min="7" max="7" width="14.7109375" style="136" customWidth="1"/>
    <col min="8" max="8" width="16.140625" customWidth="1"/>
    <col min="9" max="9" width="17" customWidth="1"/>
    <col min="10" max="10" width="11.85546875" style="136" customWidth="1"/>
    <col min="11" max="11" width="5.140625" customWidth="1"/>
    <col min="12" max="12" width="14.140625" customWidth="1"/>
    <col min="13" max="13" width="12.28515625" customWidth="1"/>
    <col min="14" max="14" width="11.42578125" customWidth="1"/>
    <col min="15" max="15" width="10.7109375" bestFit="1" customWidth="1"/>
    <col min="16" max="17" width="10.7109375" customWidth="1"/>
    <col min="18" max="20" width="11.28515625" customWidth="1"/>
    <col min="21" max="21" width="10.7109375" customWidth="1"/>
    <col min="22" max="22" width="13.140625" customWidth="1"/>
    <col min="23" max="23" width="10.7109375" style="136" customWidth="1"/>
    <col min="24" max="24" width="11.28515625" customWidth="1"/>
    <col min="25" max="25" width="10.7109375" bestFit="1" customWidth="1"/>
    <col min="26" max="26" width="10.7109375" customWidth="1"/>
    <col min="27" max="27" width="11.5703125" customWidth="1"/>
    <col min="28" max="28" width="10.7109375" customWidth="1"/>
    <col min="29" max="29" width="12.85546875" customWidth="1"/>
    <col min="30" max="30" width="13.28515625" customWidth="1"/>
    <col min="31" max="31" width="18.85546875" style="136" customWidth="1"/>
    <col min="32" max="32" width="13.7109375" style="136" customWidth="1"/>
    <col min="33" max="33" width="12.85546875" customWidth="1"/>
    <col min="34" max="34" width="11.140625" customWidth="1"/>
    <col min="35" max="35" width="14.42578125" style="136" customWidth="1"/>
    <col min="36" max="36" width="12.7109375" style="136" customWidth="1"/>
    <col min="37" max="37" width="12" customWidth="1"/>
    <col min="38" max="38" width="12.7109375" customWidth="1"/>
    <col min="39" max="39" width="16" customWidth="1"/>
    <col min="40" max="40" width="15.42578125" customWidth="1"/>
    <col min="41" max="41" width="16" customWidth="1"/>
    <col min="42" max="42" width="12.140625" customWidth="1"/>
    <col min="43" max="43" width="14.7109375" customWidth="1"/>
    <col min="44" max="45" width="13.5703125" customWidth="1"/>
    <col min="46" max="46" width="12.140625" customWidth="1"/>
    <col min="47" max="47" width="12.5703125" customWidth="1"/>
    <col min="48" max="48" width="13.5703125" customWidth="1"/>
    <col min="49" max="49" width="10.7109375" bestFit="1" customWidth="1"/>
    <col min="50" max="50" width="10.7109375" customWidth="1"/>
    <col min="51" max="53" width="11.85546875" customWidth="1"/>
    <col min="54" max="54" width="11.5703125" customWidth="1"/>
    <col min="55" max="55" width="11.85546875" customWidth="1"/>
    <col min="56" max="56" width="11.140625" customWidth="1"/>
    <col min="57" max="57" width="12.85546875" customWidth="1"/>
  </cols>
  <sheetData>
    <row r="1" spans="1:57" ht="18.75" x14ac:dyDescent="0.3">
      <c r="A1" s="123" t="s">
        <v>35</v>
      </c>
    </row>
    <row r="2" spans="1:57" ht="7.5" customHeight="1" x14ac:dyDescent="0.25"/>
    <row r="3" spans="1:57" x14ac:dyDescent="0.25">
      <c r="A3" t="s">
        <v>32</v>
      </c>
      <c r="C3" s="121">
        <v>41640</v>
      </c>
    </row>
    <row r="4" spans="1:57" ht="6" customHeight="1" x14ac:dyDescent="0.25"/>
    <row r="5" spans="1:57" ht="18.75" x14ac:dyDescent="0.3">
      <c r="B5" s="297" t="s">
        <v>23</v>
      </c>
      <c r="C5" s="298"/>
      <c r="D5" s="298"/>
      <c r="E5" s="298"/>
      <c r="F5" s="298"/>
      <c r="G5" s="298"/>
      <c r="H5" s="298"/>
      <c r="I5" s="299"/>
      <c r="J5" s="160"/>
      <c r="M5" s="297" t="s">
        <v>24</v>
      </c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9"/>
    </row>
    <row r="6" spans="1:57" ht="7.5" customHeight="1" x14ac:dyDescent="0.25">
      <c r="J6" s="140"/>
    </row>
    <row r="7" spans="1:57" x14ac:dyDescent="0.25">
      <c r="A7" s="53"/>
      <c r="B7" s="300" t="s">
        <v>19</v>
      </c>
      <c r="C7" s="301"/>
      <c r="D7" s="301"/>
      <c r="E7" s="301"/>
      <c r="F7" s="301"/>
      <c r="G7" s="301"/>
      <c r="H7" s="301"/>
      <c r="I7" s="302"/>
      <c r="J7" s="179"/>
      <c r="K7" s="91"/>
      <c r="M7" s="300" t="s">
        <v>33</v>
      </c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2"/>
    </row>
    <row r="8" spans="1:57" x14ac:dyDescent="0.25">
      <c r="A8" s="53"/>
      <c r="B8" s="291"/>
      <c r="C8" s="292"/>
      <c r="D8" s="292"/>
      <c r="E8" s="292"/>
      <c r="F8" s="292"/>
      <c r="G8" s="292"/>
      <c r="H8" s="292"/>
      <c r="I8" s="293"/>
      <c r="J8" s="180"/>
      <c r="K8" s="92"/>
      <c r="M8" s="291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3"/>
    </row>
    <row r="9" spans="1:57" s="13" customFormat="1" x14ac:dyDescent="0.25">
      <c r="A9" s="124"/>
      <c r="B9" s="34"/>
      <c r="C9" s="161"/>
      <c r="D9" s="162" t="s">
        <v>0</v>
      </c>
      <c r="E9" s="161" t="s">
        <v>0</v>
      </c>
      <c r="F9" s="163" t="s">
        <v>0</v>
      </c>
      <c r="G9" s="163" t="s">
        <v>0</v>
      </c>
      <c r="H9" s="163" t="s">
        <v>0</v>
      </c>
      <c r="I9" s="41" t="s">
        <v>0</v>
      </c>
      <c r="J9" s="34"/>
      <c r="K9" s="34"/>
      <c r="M9" s="162" t="s">
        <v>1</v>
      </c>
      <c r="N9" s="162" t="s">
        <v>1</v>
      </c>
      <c r="O9" s="161" t="s">
        <v>1</v>
      </c>
      <c r="P9" s="161" t="s">
        <v>1</v>
      </c>
      <c r="Q9" s="34" t="s">
        <v>1</v>
      </c>
      <c r="R9" s="161" t="s">
        <v>2</v>
      </c>
      <c r="S9" s="34" t="s">
        <v>2</v>
      </c>
      <c r="T9" s="161" t="s">
        <v>2</v>
      </c>
      <c r="U9" s="161" t="s">
        <v>2</v>
      </c>
      <c r="V9" s="161" t="s">
        <v>2</v>
      </c>
      <c r="W9" s="34" t="s">
        <v>2</v>
      </c>
      <c r="X9" s="161" t="s">
        <v>3</v>
      </c>
      <c r="Y9" s="161" t="s">
        <v>3</v>
      </c>
      <c r="Z9" s="34" t="s">
        <v>3</v>
      </c>
      <c r="AA9" s="161" t="s">
        <v>3</v>
      </c>
      <c r="AB9" s="161" t="s">
        <v>3</v>
      </c>
      <c r="AC9" s="34" t="s">
        <v>4</v>
      </c>
      <c r="AD9" s="161" t="s">
        <v>5</v>
      </c>
      <c r="AE9" s="161" t="s">
        <v>5</v>
      </c>
      <c r="AF9" s="161" t="s">
        <v>5</v>
      </c>
      <c r="AG9" s="34" t="s">
        <v>6</v>
      </c>
      <c r="AH9" s="161" t="s">
        <v>6</v>
      </c>
      <c r="AI9" s="161" t="s">
        <v>6</v>
      </c>
      <c r="AJ9" s="161" t="s">
        <v>6</v>
      </c>
      <c r="AK9" s="34" t="s">
        <v>7</v>
      </c>
      <c r="AL9" s="161" t="s">
        <v>7</v>
      </c>
      <c r="AM9" s="161" t="s">
        <v>7</v>
      </c>
      <c r="AN9" s="34" t="s">
        <v>7</v>
      </c>
      <c r="AO9" s="161" t="s">
        <v>8</v>
      </c>
      <c r="AP9" s="34" t="s">
        <v>8</v>
      </c>
      <c r="AQ9" s="161" t="s">
        <v>8</v>
      </c>
      <c r="AR9" s="34" t="s">
        <v>9</v>
      </c>
      <c r="AS9" s="161" t="s">
        <v>9</v>
      </c>
      <c r="AT9" s="161" t="s">
        <v>9</v>
      </c>
      <c r="AU9" s="161" t="s">
        <v>9</v>
      </c>
      <c r="AV9" s="34" t="s">
        <v>9</v>
      </c>
      <c r="AW9" s="161" t="s">
        <v>10</v>
      </c>
      <c r="AX9" s="161" t="s">
        <v>10</v>
      </c>
      <c r="AY9" s="48" t="s">
        <v>12</v>
      </c>
      <c r="AZ9" s="161" t="s">
        <v>12</v>
      </c>
      <c r="BA9" s="34" t="s">
        <v>12</v>
      </c>
      <c r="BB9" s="161" t="s">
        <v>13</v>
      </c>
      <c r="BC9" s="163" t="s">
        <v>13</v>
      </c>
      <c r="BD9" s="161" t="s">
        <v>34</v>
      </c>
      <c r="BE9" s="41" t="s">
        <v>34</v>
      </c>
    </row>
    <row r="10" spans="1:57" x14ac:dyDescent="0.25">
      <c r="A10" s="42"/>
      <c r="B10" s="50"/>
      <c r="C10" s="46"/>
      <c r="D10" s="45">
        <v>42109</v>
      </c>
      <c r="E10" s="46">
        <v>43084</v>
      </c>
      <c r="F10" s="47">
        <v>43539</v>
      </c>
      <c r="G10" s="47">
        <v>43936</v>
      </c>
      <c r="H10" s="129">
        <v>44331</v>
      </c>
      <c r="I10" s="47">
        <v>45031</v>
      </c>
      <c r="J10" s="48"/>
      <c r="K10" s="48"/>
      <c r="M10" s="45">
        <v>42315</v>
      </c>
      <c r="N10" s="45">
        <v>42592</v>
      </c>
      <c r="O10" s="46">
        <v>42689</v>
      </c>
      <c r="P10" s="46">
        <v>43025</v>
      </c>
      <c r="Q10" s="50">
        <v>43812</v>
      </c>
      <c r="R10" s="46">
        <v>41713</v>
      </c>
      <c r="S10" s="50">
        <v>42444</v>
      </c>
      <c r="T10" s="46">
        <v>42628</v>
      </c>
      <c r="U10" s="46">
        <v>43770</v>
      </c>
      <c r="V10" s="46">
        <v>44005</v>
      </c>
      <c r="W10" s="50">
        <v>44993</v>
      </c>
      <c r="X10" s="46">
        <v>41409</v>
      </c>
      <c r="Y10" s="46">
        <v>42655</v>
      </c>
      <c r="Z10" s="50">
        <v>43530</v>
      </c>
      <c r="AA10" s="46">
        <v>43872</v>
      </c>
      <c r="AB10" s="46">
        <v>44991</v>
      </c>
      <c r="AC10" s="50">
        <v>41927</v>
      </c>
      <c r="AD10" s="46">
        <v>41593</v>
      </c>
      <c r="AE10" s="46">
        <v>43993</v>
      </c>
      <c r="AF10" s="46">
        <v>44331</v>
      </c>
      <c r="AG10" s="50">
        <v>41774</v>
      </c>
      <c r="AH10" s="135">
        <v>42838</v>
      </c>
      <c r="AI10" s="135">
        <v>43244</v>
      </c>
      <c r="AJ10" s="135">
        <v>43978</v>
      </c>
      <c r="AK10" s="50">
        <v>41362</v>
      </c>
      <c r="AL10" s="46">
        <v>42184</v>
      </c>
      <c r="AM10" s="46">
        <v>43006</v>
      </c>
      <c r="AN10" s="50">
        <v>43454</v>
      </c>
      <c r="AO10" s="46">
        <v>42781</v>
      </c>
      <c r="AP10" s="50">
        <v>43781</v>
      </c>
      <c r="AQ10" s="46">
        <v>43992</v>
      </c>
      <c r="AR10" s="50">
        <v>41355</v>
      </c>
      <c r="AS10" s="46">
        <v>42170</v>
      </c>
      <c r="AT10" s="46">
        <v>42170</v>
      </c>
      <c r="AU10" s="46">
        <v>42451</v>
      </c>
      <c r="AV10" s="50">
        <v>43763</v>
      </c>
      <c r="AW10" s="46">
        <v>41967</v>
      </c>
      <c r="AX10" s="46">
        <v>42927</v>
      </c>
      <c r="AY10" s="51">
        <v>41750</v>
      </c>
      <c r="AZ10" s="46">
        <v>42073</v>
      </c>
      <c r="BA10" s="50">
        <v>42433</v>
      </c>
      <c r="BB10" s="46">
        <v>42079</v>
      </c>
      <c r="BC10" s="46">
        <v>42810</v>
      </c>
      <c r="BD10" s="46">
        <v>43805</v>
      </c>
      <c r="BE10" s="46">
        <v>44473</v>
      </c>
    </row>
    <row r="11" spans="1:57" x14ac:dyDescent="0.25">
      <c r="A11" s="183">
        <v>41610</v>
      </c>
      <c r="B11" s="39"/>
      <c r="C11" s="39"/>
      <c r="D11" s="185">
        <v>3.1480000000000001</v>
      </c>
      <c r="E11" s="186">
        <v>4.0229999999999997</v>
      </c>
      <c r="F11" s="187">
        <v>4.298</v>
      </c>
      <c r="G11" s="188">
        <v>4.5090000000000003</v>
      </c>
      <c r="H11" s="189">
        <v>4.6020000000000003</v>
      </c>
      <c r="I11" s="190">
        <v>4.79</v>
      </c>
      <c r="J11" s="95"/>
      <c r="K11" s="95"/>
      <c r="L11" s="97">
        <f t="shared" ref="L11:L30" si="0">A11</f>
        <v>41610</v>
      </c>
      <c r="M11" s="196">
        <v>4.3849999999999998</v>
      </c>
      <c r="N11" s="199">
        <v>4.726</v>
      </c>
      <c r="O11" s="201">
        <v>4.8440000000000003</v>
      </c>
      <c r="P11" s="203">
        <v>5.1680000000000001</v>
      </c>
      <c r="Q11" s="208">
        <v>5.7620000000000005</v>
      </c>
      <c r="R11" s="206">
        <v>3.5369999999999999</v>
      </c>
      <c r="S11" s="211">
        <v>4.8280000000000003</v>
      </c>
      <c r="T11" s="214">
        <v>5.0949999999999998</v>
      </c>
      <c r="U11" s="217">
        <v>6.3390000000000004</v>
      </c>
      <c r="V11" s="219">
        <v>6.3540000000000001</v>
      </c>
      <c r="W11" s="222">
        <v>6.8029999999999999</v>
      </c>
      <c r="X11" s="43"/>
      <c r="Y11" s="225">
        <v>5.1079999999999997</v>
      </c>
      <c r="Z11" s="228">
        <v>5.9690000000000003</v>
      </c>
      <c r="AA11" s="231">
        <v>6.2359999999999998</v>
      </c>
      <c r="AB11" s="234">
        <v>6.8479999999999999</v>
      </c>
      <c r="AC11" s="237">
        <v>4.117</v>
      </c>
      <c r="AD11" s="39"/>
      <c r="AE11" s="240">
        <v>6.2220000000000004</v>
      </c>
      <c r="AF11" s="243">
        <v>6.3259999999999996</v>
      </c>
      <c r="AG11" s="245">
        <v>3.6949999999999998</v>
      </c>
      <c r="AH11" s="247">
        <v>5.5259999999999998</v>
      </c>
      <c r="AI11" s="249">
        <v>5.8789999999999996</v>
      </c>
      <c r="AJ11" s="251">
        <v>6.3460000000000001</v>
      </c>
      <c r="AK11" s="156"/>
      <c r="AL11" s="253">
        <v>4.6420000000000003</v>
      </c>
      <c r="AM11" s="255">
        <v>5.5629999999999997</v>
      </c>
      <c r="AN11" s="257">
        <v>6.0309999999999997</v>
      </c>
      <c r="AO11" s="259">
        <v>4.8049999999999997</v>
      </c>
      <c r="AP11" s="261">
        <v>5.6769999999999996</v>
      </c>
      <c r="AQ11" s="263">
        <v>5.7350000000000003</v>
      </c>
      <c r="AR11" s="156"/>
      <c r="AS11" s="265">
        <v>4.3570000000000002</v>
      </c>
      <c r="AT11" s="267">
        <v>4.3259999999999996</v>
      </c>
      <c r="AU11" s="269">
        <v>4.6790000000000003</v>
      </c>
      <c r="AV11" s="271">
        <v>5.9930000000000003</v>
      </c>
      <c r="AW11" s="273">
        <v>3.7279999999999998</v>
      </c>
      <c r="AX11" s="275">
        <v>5.266</v>
      </c>
      <c r="AY11" s="277">
        <v>3.137</v>
      </c>
      <c r="AZ11" s="279">
        <v>3.758</v>
      </c>
      <c r="BA11" s="281">
        <v>4.3259999999999996</v>
      </c>
      <c r="BB11" s="283">
        <v>4.2030000000000003</v>
      </c>
      <c r="BC11" s="285">
        <v>5.19</v>
      </c>
      <c r="BD11" s="287">
        <v>6.01</v>
      </c>
      <c r="BE11" s="289">
        <v>6.39</v>
      </c>
    </row>
    <row r="12" spans="1:57" x14ac:dyDescent="0.25">
      <c r="A12" s="184">
        <v>41611</v>
      </c>
      <c r="B12" s="39"/>
      <c r="C12" s="39"/>
      <c r="D12" s="191">
        <v>3.1760000000000002</v>
      </c>
      <c r="E12" s="192">
        <v>4.0289999999999999</v>
      </c>
      <c r="F12" s="193">
        <v>4.2960000000000003</v>
      </c>
      <c r="G12" s="194">
        <v>4.5129999999999999</v>
      </c>
      <c r="H12" s="189">
        <v>4.6120000000000001</v>
      </c>
      <c r="I12" s="195">
        <v>4.7880000000000003</v>
      </c>
      <c r="J12" s="95"/>
      <c r="K12" s="95"/>
      <c r="L12" s="97">
        <f t="shared" si="0"/>
        <v>41611</v>
      </c>
      <c r="M12" s="197">
        <v>4.3959999999999999</v>
      </c>
      <c r="N12" s="199">
        <v>4.726</v>
      </c>
      <c r="O12" s="202">
        <v>4.8499999999999996</v>
      </c>
      <c r="P12" s="204">
        <v>5.1619999999999999</v>
      </c>
      <c r="Q12" s="209">
        <v>5.7759999999999998</v>
      </c>
      <c r="R12" s="206">
        <v>3.5529999999999999</v>
      </c>
      <c r="S12" s="212">
        <v>4.8339999999999996</v>
      </c>
      <c r="T12" s="215">
        <v>5.0990000000000002</v>
      </c>
      <c r="U12" s="218">
        <v>6.3520000000000003</v>
      </c>
      <c r="V12" s="220">
        <v>6.3680000000000003</v>
      </c>
      <c r="W12" s="223">
        <v>6.819</v>
      </c>
      <c r="X12" s="43"/>
      <c r="Y12" s="226">
        <v>5.1109999999999998</v>
      </c>
      <c r="Z12" s="229">
        <v>5.9790000000000001</v>
      </c>
      <c r="AA12" s="232">
        <v>6.2489999999999997</v>
      </c>
      <c r="AB12" s="235">
        <v>6.8620000000000001</v>
      </c>
      <c r="AC12" s="238">
        <v>4.1319999999999997</v>
      </c>
      <c r="AD12" s="39"/>
      <c r="AE12" s="241">
        <v>6.22</v>
      </c>
      <c r="AF12" s="244">
        <v>6.3259999999999996</v>
      </c>
      <c r="AG12" s="246">
        <v>3.7199999999999998</v>
      </c>
      <c r="AH12" s="248">
        <v>5.5280000000000005</v>
      </c>
      <c r="AI12" s="250">
        <v>5.8860000000000001</v>
      </c>
      <c r="AJ12" s="252">
        <v>6.3570000000000002</v>
      </c>
      <c r="AK12" s="43"/>
      <c r="AL12" s="254">
        <v>4.6530000000000005</v>
      </c>
      <c r="AM12" s="256">
        <v>5.5670000000000002</v>
      </c>
      <c r="AN12" s="258">
        <v>6.0419999999999998</v>
      </c>
      <c r="AO12" s="260">
        <v>4.8070000000000004</v>
      </c>
      <c r="AP12" s="262">
        <v>5.6909999999999998</v>
      </c>
      <c r="AQ12" s="264">
        <v>5.7489999999999997</v>
      </c>
      <c r="AR12" s="43"/>
      <c r="AS12" s="266">
        <v>4.3220000000000001</v>
      </c>
      <c r="AT12" s="268">
        <v>4.3369999999999997</v>
      </c>
      <c r="AU12" s="270">
        <v>4.6840000000000002</v>
      </c>
      <c r="AV12" s="272">
        <v>6.008</v>
      </c>
      <c r="AW12" s="274">
        <v>3.734</v>
      </c>
      <c r="AX12" s="276">
        <v>5.2690000000000001</v>
      </c>
      <c r="AY12" s="278">
        <v>3.145</v>
      </c>
      <c r="AZ12" s="280">
        <v>3.7829999999999999</v>
      </c>
      <c r="BA12" s="282">
        <v>4.3339999999999996</v>
      </c>
      <c r="BB12" s="284">
        <v>4.2190000000000003</v>
      </c>
      <c r="BC12" s="286">
        <v>5.1929999999999996</v>
      </c>
      <c r="BD12" s="288">
        <v>6.0229999999999997</v>
      </c>
      <c r="BE12" s="290">
        <v>6.4059999999999997</v>
      </c>
    </row>
    <row r="13" spans="1:57" x14ac:dyDescent="0.25">
      <c r="A13" s="184">
        <v>41612</v>
      </c>
      <c r="B13" s="39"/>
      <c r="C13" s="39"/>
      <c r="D13" s="191">
        <v>3.1789999999999998</v>
      </c>
      <c r="E13" s="192">
        <v>4.04</v>
      </c>
      <c r="F13" s="193">
        <v>4.3090000000000002</v>
      </c>
      <c r="G13" s="194">
        <v>4.5250000000000004</v>
      </c>
      <c r="H13" s="189">
        <v>4.6230000000000002</v>
      </c>
      <c r="I13" s="195">
        <v>4.8090000000000002</v>
      </c>
      <c r="J13" s="95"/>
      <c r="K13" s="95"/>
      <c r="L13" s="97">
        <f t="shared" si="0"/>
        <v>41612</v>
      </c>
      <c r="M13" s="197">
        <v>4.4320000000000004</v>
      </c>
      <c r="N13" s="199">
        <v>4.7519999999999998</v>
      </c>
      <c r="O13" s="202">
        <v>4.8860000000000001</v>
      </c>
      <c r="P13" s="204">
        <v>5.1849999999999996</v>
      </c>
      <c r="Q13" s="209">
        <v>5.8149999999999995</v>
      </c>
      <c r="R13" s="206">
        <v>3.61</v>
      </c>
      <c r="S13" s="212">
        <v>4.8719999999999999</v>
      </c>
      <c r="T13" s="215">
        <v>5.133</v>
      </c>
      <c r="U13" s="218">
        <v>6.3929999999999998</v>
      </c>
      <c r="V13" s="220">
        <v>6.4119999999999999</v>
      </c>
      <c r="W13" s="223">
        <v>6.8620000000000001</v>
      </c>
      <c r="X13" s="43"/>
      <c r="Y13" s="226">
        <v>5.1470000000000002</v>
      </c>
      <c r="Z13" s="229">
        <v>6.0179999999999998</v>
      </c>
      <c r="AA13" s="232">
        <v>6.2910000000000004</v>
      </c>
      <c r="AB13" s="235">
        <v>6.9109999999999996</v>
      </c>
      <c r="AC13" s="238">
        <v>4.1459999999999999</v>
      </c>
      <c r="AD13" s="39"/>
      <c r="AE13" s="241">
        <v>6.2439999999999998</v>
      </c>
      <c r="AF13" s="244">
        <v>6.3579999999999997</v>
      </c>
      <c r="AG13" s="246">
        <v>3.7589999999999999</v>
      </c>
      <c r="AH13" s="248">
        <v>5.5679999999999996</v>
      </c>
      <c r="AI13" s="250">
        <v>5.9249999999999998</v>
      </c>
      <c r="AJ13" s="252">
        <v>6.399</v>
      </c>
      <c r="AK13" s="43"/>
      <c r="AL13" s="254">
        <v>4.6879999999999997</v>
      </c>
      <c r="AM13" s="256">
        <v>5.5990000000000002</v>
      </c>
      <c r="AN13" s="258">
        <v>6.0759999999999996</v>
      </c>
      <c r="AO13" s="260">
        <v>4.8440000000000003</v>
      </c>
      <c r="AP13" s="262">
        <v>5.7270000000000003</v>
      </c>
      <c r="AQ13" s="264">
        <v>5.7949999999999999</v>
      </c>
      <c r="AR13" s="43"/>
      <c r="AS13" s="266">
        <v>4.3629999999999995</v>
      </c>
      <c r="AT13" s="268">
        <v>4.3780000000000001</v>
      </c>
      <c r="AU13" s="270">
        <v>4.7210000000000001</v>
      </c>
      <c r="AV13" s="272">
        <v>6.048</v>
      </c>
      <c r="AW13" s="274">
        <v>3.7530000000000001</v>
      </c>
      <c r="AX13" s="276">
        <v>5.2690000000000001</v>
      </c>
      <c r="AY13" s="278">
        <v>3.1579999999999999</v>
      </c>
      <c r="AZ13" s="280">
        <v>3.8209999999999997</v>
      </c>
      <c r="BA13" s="282">
        <v>4.3719999999999999</v>
      </c>
      <c r="BB13" s="284">
        <v>4.2539999999999996</v>
      </c>
      <c r="BC13" s="286">
        <v>5.23</v>
      </c>
      <c r="BD13" s="288">
        <v>6.06</v>
      </c>
      <c r="BE13" s="290">
        <v>6.4450000000000003</v>
      </c>
    </row>
    <row r="14" spans="1:57" x14ac:dyDescent="0.25">
      <c r="A14" s="184">
        <v>41613</v>
      </c>
      <c r="B14" s="39"/>
      <c r="C14" s="39"/>
      <c r="D14" s="191">
        <v>3.1949999999999998</v>
      </c>
      <c r="E14" s="192">
        <v>4.0510000000000002</v>
      </c>
      <c r="F14" s="193">
        <v>4.3159999999999998</v>
      </c>
      <c r="G14" s="194">
        <v>4.524</v>
      </c>
      <c r="H14" s="189">
        <v>4.63</v>
      </c>
      <c r="I14" s="195">
        <v>4.8</v>
      </c>
      <c r="J14" s="95"/>
      <c r="K14" s="95"/>
      <c r="L14" s="97">
        <f t="shared" si="0"/>
        <v>41613</v>
      </c>
      <c r="M14" s="197">
        <v>4.4509999999999996</v>
      </c>
      <c r="N14" s="199">
        <v>4.7770000000000001</v>
      </c>
      <c r="O14" s="202">
        <v>4.9039999999999999</v>
      </c>
      <c r="P14" s="204">
        <v>5.2149999999999999</v>
      </c>
      <c r="Q14" s="209">
        <v>5.8410000000000002</v>
      </c>
      <c r="R14" s="206">
        <v>3.54</v>
      </c>
      <c r="S14" s="212">
        <v>4.8870000000000005</v>
      </c>
      <c r="T14" s="215">
        <v>5.149</v>
      </c>
      <c r="U14" s="218">
        <v>6.452</v>
      </c>
      <c r="V14" s="220">
        <v>6.4370000000000003</v>
      </c>
      <c r="W14" s="223">
        <v>6.9930000000000003</v>
      </c>
      <c r="X14" s="43"/>
      <c r="Y14" s="226">
        <v>5.1840000000000002</v>
      </c>
      <c r="Z14" s="229">
        <v>6.0380000000000003</v>
      </c>
      <c r="AA14" s="232">
        <v>6.3170000000000002</v>
      </c>
      <c r="AB14" s="235">
        <v>6.9429999999999996</v>
      </c>
      <c r="AC14" s="238">
        <v>4.16</v>
      </c>
      <c r="AD14" s="39"/>
      <c r="AE14" s="241">
        <v>6.3769999999999998</v>
      </c>
      <c r="AF14" s="244">
        <v>6.3780000000000001</v>
      </c>
      <c r="AG14" s="246">
        <v>3.7229999999999999</v>
      </c>
      <c r="AH14" s="248">
        <v>5.58</v>
      </c>
      <c r="AI14" s="250">
        <v>5.944</v>
      </c>
      <c r="AJ14" s="252">
        <v>6.4269999999999996</v>
      </c>
      <c r="AK14" s="43"/>
      <c r="AL14" s="254">
        <v>4.6989999999999998</v>
      </c>
      <c r="AM14" s="256">
        <v>5.62</v>
      </c>
      <c r="AN14" s="258">
        <v>6.1070000000000002</v>
      </c>
      <c r="AO14" s="260">
        <v>4.8579999999999997</v>
      </c>
      <c r="AP14" s="262">
        <v>5.7439999999999998</v>
      </c>
      <c r="AQ14" s="264">
        <v>5.8070000000000004</v>
      </c>
      <c r="AR14" s="43"/>
      <c r="AS14" s="266">
        <v>4.3730000000000002</v>
      </c>
      <c r="AT14" s="268">
        <v>4.3870000000000005</v>
      </c>
      <c r="AU14" s="270">
        <v>4.7359999999999998</v>
      </c>
      <c r="AV14" s="272">
        <v>6.077</v>
      </c>
      <c r="AW14" s="274">
        <v>3.7429999999999999</v>
      </c>
      <c r="AX14" s="276">
        <v>5.3079999999999998</v>
      </c>
      <c r="AY14" s="278">
        <v>3.141</v>
      </c>
      <c r="AZ14" s="280">
        <v>3.8140000000000001</v>
      </c>
      <c r="BA14" s="282">
        <v>4.3890000000000002</v>
      </c>
      <c r="BB14" s="284">
        <v>4.2549999999999999</v>
      </c>
      <c r="BC14" s="286">
        <v>5.2430000000000003</v>
      </c>
      <c r="BD14" s="288">
        <v>6.0890000000000004</v>
      </c>
      <c r="BE14" s="290">
        <v>6.48</v>
      </c>
    </row>
    <row r="15" spans="1:57" x14ac:dyDescent="0.25">
      <c r="A15" s="184">
        <v>41614</v>
      </c>
      <c r="B15" s="39"/>
      <c r="C15" s="39"/>
      <c r="D15" s="191">
        <v>3.206</v>
      </c>
      <c r="E15" s="192">
        <v>4.056</v>
      </c>
      <c r="F15" s="193">
        <v>4.3220000000000001</v>
      </c>
      <c r="G15" s="194">
        <v>4.5380000000000003</v>
      </c>
      <c r="H15" s="189">
        <v>4.6349999999999998</v>
      </c>
      <c r="I15" s="195">
        <v>4.8070000000000004</v>
      </c>
      <c r="J15" s="95"/>
      <c r="K15" s="95"/>
      <c r="L15" s="97">
        <f t="shared" si="0"/>
        <v>41614</v>
      </c>
      <c r="M15" s="197">
        <v>4.4169999999999998</v>
      </c>
      <c r="N15" s="199">
        <v>4.7469999999999999</v>
      </c>
      <c r="O15" s="202">
        <v>4.8810000000000002</v>
      </c>
      <c r="P15" s="204">
        <v>5.1920000000000002</v>
      </c>
      <c r="Q15" s="209">
        <v>5.8070000000000004</v>
      </c>
      <c r="R15" s="206">
        <v>3.4969999999999999</v>
      </c>
      <c r="S15" s="212">
        <v>4.8490000000000002</v>
      </c>
      <c r="T15" s="215">
        <v>5.1100000000000003</v>
      </c>
      <c r="U15" s="218">
        <v>6.4420000000000002</v>
      </c>
      <c r="V15" s="220">
        <v>6.4089999999999998</v>
      </c>
      <c r="W15" s="223">
        <v>6.9649999999999999</v>
      </c>
      <c r="X15" s="43"/>
      <c r="Y15" s="226">
        <v>5.149</v>
      </c>
      <c r="Z15" s="229">
        <v>6.0119999999999996</v>
      </c>
      <c r="AA15" s="232">
        <v>6.2880000000000003</v>
      </c>
      <c r="AB15" s="235">
        <v>6.9160000000000004</v>
      </c>
      <c r="AC15" s="238">
        <v>4.1360000000000001</v>
      </c>
      <c r="AD15" s="39"/>
      <c r="AE15" s="241">
        <v>6.3490000000000002</v>
      </c>
      <c r="AF15" s="244">
        <v>6.35</v>
      </c>
      <c r="AG15" s="246">
        <v>3.6339999999999999</v>
      </c>
      <c r="AH15" s="248">
        <v>5.5600000000000005</v>
      </c>
      <c r="AI15" s="250">
        <v>5.9139999999999997</v>
      </c>
      <c r="AJ15" s="252">
        <v>6.407</v>
      </c>
      <c r="AK15" s="43"/>
      <c r="AL15" s="254">
        <v>4.6639999999999997</v>
      </c>
      <c r="AM15" s="256">
        <v>5.59</v>
      </c>
      <c r="AN15" s="258">
        <v>6.077</v>
      </c>
      <c r="AO15" s="260">
        <v>4.8179999999999996</v>
      </c>
      <c r="AP15" s="262">
        <v>5.71</v>
      </c>
      <c r="AQ15" s="264">
        <v>5.774</v>
      </c>
      <c r="AR15" s="43"/>
      <c r="AS15" s="266">
        <v>4.3810000000000002</v>
      </c>
      <c r="AT15" s="268">
        <v>4.3529999999999998</v>
      </c>
      <c r="AU15" s="270">
        <v>4.6989999999999998</v>
      </c>
      <c r="AV15" s="272">
        <v>6.0419999999999998</v>
      </c>
      <c r="AW15" s="274">
        <v>3.7119999999999997</v>
      </c>
      <c r="AX15" s="276">
        <v>5.2649999999999997</v>
      </c>
      <c r="AY15" s="278">
        <v>3.1080000000000001</v>
      </c>
      <c r="AZ15" s="280">
        <v>3.7759999999999998</v>
      </c>
      <c r="BA15" s="282">
        <v>4.3529999999999998</v>
      </c>
      <c r="BB15" s="284">
        <v>4.2160000000000002</v>
      </c>
      <c r="BC15" s="286">
        <v>5.2030000000000003</v>
      </c>
      <c r="BD15" s="288">
        <v>6.06</v>
      </c>
      <c r="BE15" s="290">
        <v>6.4530000000000003</v>
      </c>
    </row>
    <row r="16" spans="1:57" x14ac:dyDescent="0.25">
      <c r="A16" s="184">
        <v>41617</v>
      </c>
      <c r="B16" s="39"/>
      <c r="C16" s="39"/>
      <c r="D16" s="191">
        <v>3.2160000000000002</v>
      </c>
      <c r="E16" s="192">
        <v>4.0430000000000001</v>
      </c>
      <c r="F16" s="193">
        <v>4.3079999999999998</v>
      </c>
      <c r="G16" s="194">
        <v>4.5190000000000001</v>
      </c>
      <c r="H16" s="189">
        <v>4.6260000000000003</v>
      </c>
      <c r="I16" s="195">
        <v>4.78</v>
      </c>
      <c r="J16" s="95"/>
      <c r="K16" s="95"/>
      <c r="L16" s="97">
        <f t="shared" si="0"/>
        <v>41617</v>
      </c>
      <c r="M16" s="197">
        <v>4.3929999999999998</v>
      </c>
      <c r="N16" s="199">
        <v>4.7229999999999999</v>
      </c>
      <c r="O16" s="202">
        <v>4.8499999999999996</v>
      </c>
      <c r="P16" s="204">
        <v>5.165</v>
      </c>
      <c r="Q16" s="209">
        <v>5.7949999999999999</v>
      </c>
      <c r="R16" s="206">
        <v>3.5249999999999999</v>
      </c>
      <c r="S16" s="212">
        <v>4.83</v>
      </c>
      <c r="T16" s="215">
        <v>5.0990000000000002</v>
      </c>
      <c r="U16" s="218">
        <v>6.4249999999999998</v>
      </c>
      <c r="V16" s="220">
        <v>6.3940000000000001</v>
      </c>
      <c r="W16" s="223">
        <v>6.9420000000000002</v>
      </c>
      <c r="X16" s="43"/>
      <c r="Y16" s="226">
        <v>5.1100000000000003</v>
      </c>
      <c r="Z16" s="229">
        <v>5.9960000000000004</v>
      </c>
      <c r="AA16" s="232">
        <v>6.2709999999999999</v>
      </c>
      <c r="AB16" s="235">
        <v>6.9020000000000001</v>
      </c>
      <c r="AC16" s="238">
        <v>4.1230000000000002</v>
      </c>
      <c r="AD16" s="39"/>
      <c r="AE16" s="241">
        <v>6.3339999999999996</v>
      </c>
      <c r="AF16" s="244">
        <v>6.3339999999999996</v>
      </c>
      <c r="AG16" s="246">
        <v>3.7480000000000002</v>
      </c>
      <c r="AH16" s="248">
        <v>5.5209999999999999</v>
      </c>
      <c r="AI16" s="250">
        <v>5.8819999999999997</v>
      </c>
      <c r="AJ16" s="252">
        <v>6.3659999999999997</v>
      </c>
      <c r="AK16" s="43"/>
      <c r="AL16" s="254">
        <v>4.6449999999999996</v>
      </c>
      <c r="AM16" s="256">
        <v>5.569</v>
      </c>
      <c r="AN16" s="258">
        <v>6.056</v>
      </c>
      <c r="AO16" s="260">
        <v>4.8070000000000004</v>
      </c>
      <c r="AP16" s="262">
        <v>5.6980000000000004</v>
      </c>
      <c r="AQ16" s="264">
        <v>5.7640000000000002</v>
      </c>
      <c r="AR16" s="43"/>
      <c r="AS16" s="266">
        <v>4.3209999999999997</v>
      </c>
      <c r="AT16" s="268">
        <v>4.335</v>
      </c>
      <c r="AU16" s="270">
        <v>4.68</v>
      </c>
      <c r="AV16" s="272">
        <v>6.032</v>
      </c>
      <c r="AW16" s="274">
        <v>3.706</v>
      </c>
      <c r="AX16" s="276">
        <v>5.2249999999999996</v>
      </c>
      <c r="AY16" s="278">
        <v>3.1269999999999998</v>
      </c>
      <c r="AZ16" s="280">
        <v>3.7610000000000001</v>
      </c>
      <c r="BA16" s="282">
        <v>4.3319999999999999</v>
      </c>
      <c r="BB16" s="284">
        <v>4.2060000000000004</v>
      </c>
      <c r="BC16" s="286">
        <v>5.1749999999999998</v>
      </c>
      <c r="BD16" s="288">
        <v>6.04</v>
      </c>
      <c r="BE16" s="290">
        <v>6.4379999999999997</v>
      </c>
    </row>
    <row r="17" spans="1:57" x14ac:dyDescent="0.25">
      <c r="A17" s="184">
        <v>41618</v>
      </c>
      <c r="B17" s="39"/>
      <c r="C17" s="39"/>
      <c r="D17" s="191">
        <v>3.2109999999999999</v>
      </c>
      <c r="E17" s="192">
        <v>4.0389999999999997</v>
      </c>
      <c r="F17" s="193">
        <v>4.298</v>
      </c>
      <c r="G17" s="194">
        <v>4.5179999999999998</v>
      </c>
      <c r="H17" s="189">
        <v>4.62</v>
      </c>
      <c r="I17" s="195">
        <v>4.7880000000000003</v>
      </c>
      <c r="J17" s="95"/>
      <c r="K17" s="95"/>
      <c r="L17" s="97">
        <f t="shared" si="0"/>
        <v>41618</v>
      </c>
      <c r="M17" s="197">
        <v>4.3970000000000002</v>
      </c>
      <c r="N17" s="199">
        <v>4.726</v>
      </c>
      <c r="O17" s="202">
        <v>4.851</v>
      </c>
      <c r="P17" s="204">
        <v>5.1740000000000004</v>
      </c>
      <c r="Q17" s="209">
        <v>5.7960000000000003</v>
      </c>
      <c r="R17" s="206">
        <v>3.5329999999999999</v>
      </c>
      <c r="S17" s="212">
        <v>4.827</v>
      </c>
      <c r="T17" s="215">
        <v>5.0970000000000004</v>
      </c>
      <c r="U17" s="218">
        <v>6.4249999999999998</v>
      </c>
      <c r="V17" s="220">
        <v>6.399</v>
      </c>
      <c r="W17" s="223">
        <v>6.9370000000000003</v>
      </c>
      <c r="X17" s="43"/>
      <c r="Y17" s="226">
        <v>5.1319999999999997</v>
      </c>
      <c r="Z17" s="229">
        <v>6</v>
      </c>
      <c r="AA17" s="232">
        <v>6.2759999999999998</v>
      </c>
      <c r="AB17" s="235">
        <v>6.9030000000000005</v>
      </c>
      <c r="AC17" s="238">
        <v>4.1269999999999998</v>
      </c>
      <c r="AD17" s="39"/>
      <c r="AE17" s="241">
        <v>6.3339999999999996</v>
      </c>
      <c r="AF17" s="244">
        <v>6.3360000000000003</v>
      </c>
      <c r="AG17" s="246">
        <v>3.714</v>
      </c>
      <c r="AH17" s="248">
        <v>5.5190000000000001</v>
      </c>
      <c r="AI17" s="250">
        <v>5.8870000000000005</v>
      </c>
      <c r="AJ17" s="252">
        <v>6.3639999999999999</v>
      </c>
      <c r="AK17" s="43"/>
      <c r="AL17" s="254">
        <v>4.6609999999999996</v>
      </c>
      <c r="AM17" s="256">
        <v>5.5750000000000002</v>
      </c>
      <c r="AN17" s="258">
        <v>6.0629999999999997</v>
      </c>
      <c r="AO17" s="260">
        <v>4.806</v>
      </c>
      <c r="AP17" s="262">
        <v>5.6980000000000004</v>
      </c>
      <c r="AQ17" s="264">
        <v>5.7610000000000001</v>
      </c>
      <c r="AR17" s="43"/>
      <c r="AS17" s="266">
        <v>4.3230000000000004</v>
      </c>
      <c r="AT17" s="268">
        <v>4.3559999999999999</v>
      </c>
      <c r="AU17" s="270">
        <v>4.6870000000000003</v>
      </c>
      <c r="AV17" s="272">
        <v>6.0709999999999997</v>
      </c>
      <c r="AW17" s="274">
        <v>3.722</v>
      </c>
      <c r="AX17" s="276">
        <v>5.2270000000000003</v>
      </c>
      <c r="AY17" s="278">
        <v>3.1269999999999998</v>
      </c>
      <c r="AZ17" s="280">
        <v>3.7669999999999999</v>
      </c>
      <c r="BA17" s="282">
        <v>4.3150000000000004</v>
      </c>
      <c r="BB17" s="284">
        <v>4.2220000000000004</v>
      </c>
      <c r="BC17" s="286">
        <v>5.1689999999999996</v>
      </c>
      <c r="BD17" s="288">
        <v>6.0460000000000003</v>
      </c>
      <c r="BE17" s="290">
        <v>6.4379999999999997</v>
      </c>
    </row>
    <row r="18" spans="1:57" x14ac:dyDescent="0.25">
      <c r="A18" s="184">
        <v>41619</v>
      </c>
      <c r="B18" s="39"/>
      <c r="C18" s="39"/>
      <c r="D18" s="191">
        <v>3.21</v>
      </c>
      <c r="E18" s="192">
        <v>4.0449999999999999</v>
      </c>
      <c r="F18" s="193">
        <v>4.3010000000000002</v>
      </c>
      <c r="G18" s="194">
        <v>4.5170000000000003</v>
      </c>
      <c r="H18" s="189">
        <v>4.6219999999999999</v>
      </c>
      <c r="I18" s="195">
        <v>4.7880000000000003</v>
      </c>
      <c r="J18" s="95"/>
      <c r="K18" s="95"/>
      <c r="L18" s="97">
        <f t="shared" si="0"/>
        <v>41619</v>
      </c>
      <c r="M18" s="197">
        <v>4.391</v>
      </c>
      <c r="N18" s="199">
        <v>4.726</v>
      </c>
      <c r="O18" s="202">
        <v>4.8570000000000002</v>
      </c>
      <c r="P18" s="204">
        <v>5.1790000000000003</v>
      </c>
      <c r="Q18" s="209">
        <v>5.8049999999999997</v>
      </c>
      <c r="R18" s="206">
        <v>3.6139999999999999</v>
      </c>
      <c r="S18" s="212">
        <v>4.8280000000000003</v>
      </c>
      <c r="T18" s="215">
        <v>5.101</v>
      </c>
      <c r="U18" s="218">
        <v>6.431</v>
      </c>
      <c r="V18" s="220">
        <v>6.4030000000000005</v>
      </c>
      <c r="W18" s="223">
        <v>6.944</v>
      </c>
      <c r="X18" s="43"/>
      <c r="Y18" s="226">
        <v>5.1159999999999997</v>
      </c>
      <c r="Z18" s="229">
        <v>6.0039999999999996</v>
      </c>
      <c r="AA18" s="232">
        <v>6.2809999999999997</v>
      </c>
      <c r="AB18" s="235">
        <v>6.91</v>
      </c>
      <c r="AC18" s="238">
        <v>4.1040000000000001</v>
      </c>
      <c r="AD18" s="39"/>
      <c r="AE18" s="241">
        <v>6.34</v>
      </c>
      <c r="AF18" s="244">
        <v>6.343</v>
      </c>
      <c r="AG18" s="246">
        <v>3.734</v>
      </c>
      <c r="AH18" s="248">
        <v>5.5430000000000001</v>
      </c>
      <c r="AI18" s="250">
        <v>5.8860000000000001</v>
      </c>
      <c r="AJ18" s="252">
        <v>6.3739999999999997</v>
      </c>
      <c r="AK18" s="43"/>
      <c r="AL18" s="254">
        <v>4.6420000000000003</v>
      </c>
      <c r="AM18" s="256">
        <v>5.5730000000000004</v>
      </c>
      <c r="AN18" s="258">
        <v>6.0650000000000004</v>
      </c>
      <c r="AO18" s="260">
        <v>4.8129999999999997</v>
      </c>
      <c r="AP18" s="262">
        <v>5.7059999999999995</v>
      </c>
      <c r="AQ18" s="264">
        <v>5.7679999999999998</v>
      </c>
      <c r="AR18" s="43"/>
      <c r="AS18" s="266">
        <v>4.3639999999999999</v>
      </c>
      <c r="AT18" s="268">
        <v>4.3529999999999998</v>
      </c>
      <c r="AU18" s="270">
        <v>4.6879999999999997</v>
      </c>
      <c r="AV18" s="272">
        <v>6.077</v>
      </c>
      <c r="AW18" s="274">
        <v>3.7210000000000001</v>
      </c>
      <c r="AX18" s="276">
        <v>5.2350000000000003</v>
      </c>
      <c r="AY18" s="278">
        <v>3.1560000000000001</v>
      </c>
      <c r="AZ18" s="280">
        <v>3.7549999999999999</v>
      </c>
      <c r="BA18" s="282">
        <v>4.3179999999999996</v>
      </c>
      <c r="BB18" s="284">
        <v>4.2089999999999996</v>
      </c>
      <c r="BC18" s="286">
        <v>5.1760000000000002</v>
      </c>
      <c r="BD18" s="288">
        <v>6.05</v>
      </c>
      <c r="BE18" s="290">
        <v>6.4459999999999997</v>
      </c>
    </row>
    <row r="19" spans="1:57" x14ac:dyDescent="0.25">
      <c r="A19" s="184">
        <v>41620</v>
      </c>
      <c r="B19" s="39"/>
      <c r="C19" s="39"/>
      <c r="D19" s="191">
        <v>3.2160000000000002</v>
      </c>
      <c r="E19" s="192">
        <v>4.0599999999999996</v>
      </c>
      <c r="F19" s="193">
        <v>4.3140000000000001</v>
      </c>
      <c r="G19" s="194">
        <v>4.5359999999999996</v>
      </c>
      <c r="H19" s="189">
        <v>4.6440000000000001</v>
      </c>
      <c r="I19" s="195">
        <v>4.8159999999999998</v>
      </c>
      <c r="J19" s="95"/>
      <c r="K19" s="95"/>
      <c r="L19" s="97">
        <f t="shared" si="0"/>
        <v>41620</v>
      </c>
      <c r="M19" s="197">
        <v>4.4409999999999998</v>
      </c>
      <c r="N19" s="199">
        <v>4.7839999999999998</v>
      </c>
      <c r="O19" s="202">
        <v>4.9190000000000005</v>
      </c>
      <c r="P19" s="204">
        <v>5.242</v>
      </c>
      <c r="Q19" s="209">
        <v>5.8629999999999995</v>
      </c>
      <c r="R19" s="206">
        <v>3.55</v>
      </c>
      <c r="S19" s="212">
        <v>4.883</v>
      </c>
      <c r="T19" s="215">
        <v>5.1669999999999998</v>
      </c>
      <c r="U19" s="218">
        <v>6.4820000000000002</v>
      </c>
      <c r="V19" s="220">
        <v>6.4589999999999996</v>
      </c>
      <c r="W19" s="223">
        <v>6.9809999999999999</v>
      </c>
      <c r="X19" s="43"/>
      <c r="Y19" s="226">
        <v>5.1749999999999998</v>
      </c>
      <c r="Z19" s="229">
        <v>6.0609999999999999</v>
      </c>
      <c r="AA19" s="232">
        <v>6.3380000000000001</v>
      </c>
      <c r="AB19" s="235">
        <v>6.9530000000000003</v>
      </c>
      <c r="AC19" s="238">
        <v>4.1399999999999997</v>
      </c>
      <c r="AD19" s="39"/>
      <c r="AE19" s="241">
        <v>6.39</v>
      </c>
      <c r="AF19" s="244">
        <v>6.399</v>
      </c>
      <c r="AG19" s="246">
        <v>3.7210000000000001</v>
      </c>
      <c r="AH19" s="248">
        <v>5.5910000000000002</v>
      </c>
      <c r="AI19" s="250">
        <v>5.95</v>
      </c>
      <c r="AJ19" s="252">
        <v>6.4290000000000003</v>
      </c>
      <c r="AK19" s="43"/>
      <c r="AL19" s="254">
        <v>4.6790000000000003</v>
      </c>
      <c r="AM19" s="256">
        <v>5.633</v>
      </c>
      <c r="AN19" s="258">
        <v>6.1269999999999998</v>
      </c>
      <c r="AO19" s="260">
        <v>4.8739999999999997</v>
      </c>
      <c r="AP19" s="262">
        <v>5.7750000000000004</v>
      </c>
      <c r="AQ19" s="264">
        <v>5.8239999999999998</v>
      </c>
      <c r="AR19" s="43"/>
      <c r="AS19" s="266">
        <v>4.3970000000000002</v>
      </c>
      <c r="AT19" s="268">
        <v>4.367</v>
      </c>
      <c r="AU19" s="270">
        <v>4.7379999999999995</v>
      </c>
      <c r="AV19" s="272">
        <v>6.1340000000000003</v>
      </c>
      <c r="AW19" s="274">
        <v>3.7490000000000001</v>
      </c>
      <c r="AX19" s="276">
        <v>5.2969999999999997</v>
      </c>
      <c r="AY19" s="278">
        <v>3.1419999999999999</v>
      </c>
      <c r="AZ19" s="280">
        <v>3.786</v>
      </c>
      <c r="BA19" s="282">
        <v>4.37</v>
      </c>
      <c r="BB19" s="284">
        <v>4.2450000000000001</v>
      </c>
      <c r="BC19" s="286">
        <v>5.242</v>
      </c>
      <c r="BD19" s="288">
        <v>6.1059999999999999</v>
      </c>
      <c r="BE19" s="290">
        <v>6.4969999999999999</v>
      </c>
    </row>
    <row r="20" spans="1:57" x14ac:dyDescent="0.25">
      <c r="A20" s="184">
        <v>41621</v>
      </c>
      <c r="B20" s="39"/>
      <c r="C20" s="39"/>
      <c r="D20" s="191">
        <v>3.2370000000000001</v>
      </c>
      <c r="E20" s="192">
        <v>4.1100000000000003</v>
      </c>
      <c r="F20" s="193">
        <v>4.3780000000000001</v>
      </c>
      <c r="G20" s="194">
        <v>4.6059999999999999</v>
      </c>
      <c r="H20" s="189">
        <v>4.6899999999999995</v>
      </c>
      <c r="I20" s="195">
        <v>4.8689999999999998</v>
      </c>
      <c r="J20" s="95"/>
      <c r="K20" s="95"/>
      <c r="L20" s="97">
        <f t="shared" si="0"/>
        <v>41621</v>
      </c>
      <c r="M20" s="197">
        <v>4.4530000000000003</v>
      </c>
      <c r="N20" s="199">
        <v>4.8</v>
      </c>
      <c r="O20" s="202">
        <v>4.93</v>
      </c>
      <c r="P20" s="204">
        <v>5.2610000000000001</v>
      </c>
      <c r="Q20" s="209">
        <v>5.88</v>
      </c>
      <c r="R20" s="206">
        <v>3.5270000000000001</v>
      </c>
      <c r="S20" s="212">
        <v>4.8870000000000005</v>
      </c>
      <c r="T20" s="215">
        <v>5.1529999999999996</v>
      </c>
      <c r="U20" s="218">
        <v>6.4829999999999997</v>
      </c>
      <c r="V20" s="220">
        <v>6.4530000000000003</v>
      </c>
      <c r="W20" s="223">
        <v>6.9889999999999999</v>
      </c>
      <c r="X20" s="43"/>
      <c r="Y20" s="226">
        <v>5.1680000000000001</v>
      </c>
      <c r="Z20" s="229">
        <v>6.0140000000000002</v>
      </c>
      <c r="AA20" s="232">
        <v>6.33</v>
      </c>
      <c r="AB20" s="235">
        <v>6.9530000000000003</v>
      </c>
      <c r="AC20" s="238">
        <v>4.1459999999999999</v>
      </c>
      <c r="AD20" s="39"/>
      <c r="AE20" s="241">
        <v>6.3860000000000001</v>
      </c>
      <c r="AF20" s="244">
        <v>6.43</v>
      </c>
      <c r="AG20" s="246">
        <v>3.718</v>
      </c>
      <c r="AH20" s="248">
        <v>5.5940000000000003</v>
      </c>
      <c r="AI20" s="250">
        <v>5.9539999999999997</v>
      </c>
      <c r="AJ20" s="252">
        <v>6.4379999999999997</v>
      </c>
      <c r="AK20" s="43"/>
      <c r="AL20" s="254">
        <v>4.694</v>
      </c>
      <c r="AM20" s="256">
        <v>5.6559999999999997</v>
      </c>
      <c r="AN20" s="258">
        <v>6.149</v>
      </c>
      <c r="AO20" s="260">
        <v>4.8730000000000002</v>
      </c>
      <c r="AP20" s="262">
        <v>5.7709999999999999</v>
      </c>
      <c r="AQ20" s="264">
        <v>5.8360000000000003</v>
      </c>
      <c r="AR20" s="43"/>
      <c r="AS20" s="266">
        <v>4.3979999999999997</v>
      </c>
      <c r="AT20" s="268">
        <v>4.367</v>
      </c>
      <c r="AU20" s="270">
        <v>4.76</v>
      </c>
      <c r="AV20" s="272">
        <v>6.141</v>
      </c>
      <c r="AW20" s="274">
        <v>3.7450000000000001</v>
      </c>
      <c r="AX20" s="276">
        <v>5.3040000000000003</v>
      </c>
      <c r="AY20" s="278">
        <v>3.1259999999999999</v>
      </c>
      <c r="AZ20" s="280">
        <v>3.7989999999999999</v>
      </c>
      <c r="BA20" s="282">
        <v>4.38</v>
      </c>
      <c r="BB20" s="284">
        <v>4.2460000000000004</v>
      </c>
      <c r="BC20" s="286">
        <v>5.2460000000000004</v>
      </c>
      <c r="BD20" s="288">
        <v>6.1070000000000002</v>
      </c>
      <c r="BE20" s="290">
        <v>6.5270000000000001</v>
      </c>
    </row>
    <row r="21" spans="1:57" x14ac:dyDescent="0.25">
      <c r="A21" s="184">
        <v>41624</v>
      </c>
      <c r="B21" s="39"/>
      <c r="C21" s="39"/>
      <c r="D21" s="191">
        <v>3.2560000000000002</v>
      </c>
      <c r="E21" s="192">
        <v>4.1029999999999998</v>
      </c>
      <c r="F21" s="193">
        <v>4.3689999999999998</v>
      </c>
      <c r="G21" s="194">
        <v>4.5999999999999996</v>
      </c>
      <c r="H21" s="189">
        <v>4.6760000000000002</v>
      </c>
      <c r="I21" s="195">
        <v>4.851</v>
      </c>
      <c r="J21" s="95"/>
      <c r="K21" s="95"/>
      <c r="L21" s="97">
        <f t="shared" si="0"/>
        <v>41624</v>
      </c>
      <c r="M21" s="197">
        <v>4.4480000000000004</v>
      </c>
      <c r="N21" s="199">
        <v>4.7960000000000003</v>
      </c>
      <c r="O21" s="202">
        <v>4.931</v>
      </c>
      <c r="P21" s="204">
        <v>5.2450000000000001</v>
      </c>
      <c r="Q21" s="209">
        <v>5.875</v>
      </c>
      <c r="R21" s="206">
        <v>3.5540000000000003</v>
      </c>
      <c r="S21" s="212">
        <v>4.891</v>
      </c>
      <c r="T21" s="215">
        <v>5.1740000000000004</v>
      </c>
      <c r="U21" s="218">
        <v>6.492</v>
      </c>
      <c r="V21" s="220">
        <v>6.4710000000000001</v>
      </c>
      <c r="W21" s="223">
        <v>6.9820000000000002</v>
      </c>
      <c r="X21" s="43"/>
      <c r="Y21" s="226">
        <v>5.1859999999999999</v>
      </c>
      <c r="Z21" s="229">
        <v>6.0659999999999998</v>
      </c>
      <c r="AA21" s="232">
        <v>6.3490000000000002</v>
      </c>
      <c r="AB21" s="235">
        <v>6.9669999999999996</v>
      </c>
      <c r="AC21" s="238">
        <v>4.149</v>
      </c>
      <c r="AD21" s="39"/>
      <c r="AE21" s="241">
        <v>6.3860000000000001</v>
      </c>
      <c r="AF21" s="244">
        <v>6.4059999999999997</v>
      </c>
      <c r="AG21" s="246">
        <v>3.746</v>
      </c>
      <c r="AH21" s="248">
        <v>5.6029999999999998</v>
      </c>
      <c r="AI21" s="250">
        <v>5.9580000000000002</v>
      </c>
      <c r="AJ21" s="252">
        <v>6.4379999999999997</v>
      </c>
      <c r="AK21" s="43"/>
      <c r="AL21" s="254">
        <v>4.7039999999999997</v>
      </c>
      <c r="AM21" s="256">
        <v>5.6479999999999997</v>
      </c>
      <c r="AN21" s="258">
        <v>6.1340000000000003</v>
      </c>
      <c r="AO21" s="260">
        <v>4.9020000000000001</v>
      </c>
      <c r="AP21" s="262">
        <v>5.7720000000000002</v>
      </c>
      <c r="AQ21" s="264">
        <v>5.83</v>
      </c>
      <c r="AR21" s="43"/>
      <c r="AS21" s="266">
        <v>4.3719999999999999</v>
      </c>
      <c r="AT21" s="268">
        <v>4.4059999999999997</v>
      </c>
      <c r="AU21" s="270">
        <v>4.7169999999999996</v>
      </c>
      <c r="AV21" s="272">
        <v>6.1139999999999999</v>
      </c>
      <c r="AW21" s="274">
        <v>3.7709999999999999</v>
      </c>
      <c r="AX21" s="276">
        <v>5.2750000000000004</v>
      </c>
      <c r="AY21" s="278">
        <v>3.149</v>
      </c>
      <c r="AZ21" s="280">
        <v>3.81</v>
      </c>
      <c r="BA21" s="282">
        <v>4.38</v>
      </c>
      <c r="BB21" s="284">
        <v>4.2649999999999997</v>
      </c>
      <c r="BC21" s="286">
        <v>5.2519999999999998</v>
      </c>
      <c r="BD21" s="288">
        <v>6.117</v>
      </c>
      <c r="BE21" s="290">
        <v>6.5069999999999997</v>
      </c>
    </row>
    <row r="22" spans="1:57" x14ac:dyDescent="0.25">
      <c r="A22" s="184">
        <v>41625</v>
      </c>
      <c r="B22" s="39"/>
      <c r="C22" s="39"/>
      <c r="D22" s="191">
        <v>3.2269999999999999</v>
      </c>
      <c r="E22" s="192">
        <v>4.0490000000000004</v>
      </c>
      <c r="F22" s="193">
        <v>4.3099999999999996</v>
      </c>
      <c r="G22" s="194">
        <v>4.4800000000000004</v>
      </c>
      <c r="H22" s="189">
        <v>4.63</v>
      </c>
      <c r="I22" s="195">
        <v>4.7620000000000005</v>
      </c>
      <c r="J22" s="95"/>
      <c r="K22" s="95"/>
      <c r="L22" s="97">
        <f t="shared" si="0"/>
        <v>41625</v>
      </c>
      <c r="M22" s="197">
        <v>4.4450000000000003</v>
      </c>
      <c r="N22" s="199">
        <v>4.7839999999999998</v>
      </c>
      <c r="O22" s="202">
        <v>4.9269999999999996</v>
      </c>
      <c r="P22" s="204">
        <v>5.242</v>
      </c>
      <c r="Q22" s="209">
        <v>5.8789999999999996</v>
      </c>
      <c r="R22" s="206">
        <v>3.5300000000000002</v>
      </c>
      <c r="S22" s="212">
        <v>4.8860000000000001</v>
      </c>
      <c r="T22" s="215">
        <v>5.1689999999999996</v>
      </c>
      <c r="U22" s="218">
        <v>6.5</v>
      </c>
      <c r="V22" s="220">
        <v>6.4729999999999999</v>
      </c>
      <c r="W22" s="223">
        <v>6.9850000000000003</v>
      </c>
      <c r="X22" s="43"/>
      <c r="Y22" s="226">
        <v>5.2009999999999996</v>
      </c>
      <c r="Z22" s="229">
        <v>6.0759999999999996</v>
      </c>
      <c r="AA22" s="232">
        <v>6.3559999999999999</v>
      </c>
      <c r="AB22" s="235">
        <v>6.9660000000000002</v>
      </c>
      <c r="AC22" s="238">
        <v>4.1459999999999999</v>
      </c>
      <c r="AD22" s="39"/>
      <c r="AE22" s="241">
        <v>6.3949999999999996</v>
      </c>
      <c r="AF22" s="244">
        <v>6.3620000000000001</v>
      </c>
      <c r="AG22" s="246">
        <v>3.7229999999999999</v>
      </c>
      <c r="AH22" s="248">
        <v>5.6180000000000003</v>
      </c>
      <c r="AI22" s="250">
        <v>5.9640000000000004</v>
      </c>
      <c r="AJ22" s="252">
        <v>6.4470000000000001</v>
      </c>
      <c r="AK22" s="43"/>
      <c r="AL22" s="254">
        <v>4.6899999999999995</v>
      </c>
      <c r="AM22" s="256">
        <v>5.6530000000000005</v>
      </c>
      <c r="AN22" s="258">
        <v>6.1449999999999996</v>
      </c>
      <c r="AO22" s="260">
        <v>4.8840000000000003</v>
      </c>
      <c r="AP22" s="262">
        <v>5.7679999999999998</v>
      </c>
      <c r="AQ22" s="264">
        <v>5.8289999999999997</v>
      </c>
      <c r="AR22" s="43"/>
      <c r="AS22" s="266">
        <v>4.4080000000000004</v>
      </c>
      <c r="AT22" s="268">
        <v>4.3769999999999998</v>
      </c>
      <c r="AU22" s="270">
        <v>4.71</v>
      </c>
      <c r="AV22" s="272">
        <v>6.1139999999999999</v>
      </c>
      <c r="AW22" s="274">
        <v>3.766</v>
      </c>
      <c r="AX22" s="276">
        <v>5.3310000000000004</v>
      </c>
      <c r="AY22" s="278">
        <v>3.1259999999999999</v>
      </c>
      <c r="AZ22" s="280">
        <v>3.8</v>
      </c>
      <c r="BA22" s="282">
        <v>4.3760000000000003</v>
      </c>
      <c r="BB22" s="284">
        <v>4.2569999999999997</v>
      </c>
      <c r="BC22" s="286">
        <v>5.25</v>
      </c>
      <c r="BD22" s="288">
        <v>6.1260000000000003</v>
      </c>
      <c r="BE22" s="290">
        <v>6.5110000000000001</v>
      </c>
    </row>
    <row r="23" spans="1:57" x14ac:dyDescent="0.25">
      <c r="A23" s="184">
        <v>41626</v>
      </c>
      <c r="B23" s="39"/>
      <c r="C23" s="39"/>
      <c r="D23" s="191">
        <v>3.2229999999999999</v>
      </c>
      <c r="E23" s="192">
        <v>3.9740000000000002</v>
      </c>
      <c r="F23" s="193">
        <v>4.24</v>
      </c>
      <c r="G23" s="194">
        <v>4.468</v>
      </c>
      <c r="H23" s="189">
        <v>4.5649999999999995</v>
      </c>
      <c r="I23" s="195">
        <v>4.742</v>
      </c>
      <c r="J23" s="95"/>
      <c r="K23" s="95"/>
      <c r="L23" s="97">
        <f t="shared" si="0"/>
        <v>41626</v>
      </c>
      <c r="M23" s="197">
        <v>4.4800000000000004</v>
      </c>
      <c r="N23" s="199">
        <v>4.8170000000000002</v>
      </c>
      <c r="O23" s="202">
        <v>4.9649999999999999</v>
      </c>
      <c r="P23" s="204">
        <v>5.2869999999999999</v>
      </c>
      <c r="Q23" s="209">
        <v>5.9399999999999995</v>
      </c>
      <c r="R23" s="206">
        <v>3.649</v>
      </c>
      <c r="S23" s="212">
        <v>4.9160000000000004</v>
      </c>
      <c r="T23" s="215">
        <v>5.2030000000000003</v>
      </c>
      <c r="U23" s="218">
        <v>6.5620000000000003</v>
      </c>
      <c r="V23" s="220">
        <v>6.54</v>
      </c>
      <c r="W23" s="223">
        <v>7.0439999999999996</v>
      </c>
      <c r="X23" s="43"/>
      <c r="Y23" s="226">
        <v>5.24</v>
      </c>
      <c r="Z23" s="229">
        <v>6.1360000000000001</v>
      </c>
      <c r="AA23" s="232">
        <v>6.4169999999999998</v>
      </c>
      <c r="AB23" s="235">
        <v>7.0279999999999996</v>
      </c>
      <c r="AC23" s="238">
        <v>4.1820000000000004</v>
      </c>
      <c r="AD23" s="39"/>
      <c r="AE23" s="241">
        <v>6.4589999999999996</v>
      </c>
      <c r="AF23" s="244">
        <v>6.423</v>
      </c>
      <c r="AG23" s="246">
        <v>3.7730000000000001</v>
      </c>
      <c r="AH23" s="248">
        <v>5.6470000000000002</v>
      </c>
      <c r="AI23" s="250">
        <v>6.0129999999999999</v>
      </c>
      <c r="AJ23" s="252">
        <v>6.5090000000000003</v>
      </c>
      <c r="AK23" s="43"/>
      <c r="AL23" s="254">
        <v>4.7320000000000002</v>
      </c>
      <c r="AM23" s="256">
        <v>5.6970000000000001</v>
      </c>
      <c r="AN23" s="258">
        <v>6.2039999999999997</v>
      </c>
      <c r="AO23" s="260">
        <v>4.9240000000000004</v>
      </c>
      <c r="AP23" s="262">
        <v>5.8289999999999997</v>
      </c>
      <c r="AQ23" s="264">
        <v>5.891</v>
      </c>
      <c r="AR23" s="43"/>
      <c r="AS23" s="266">
        <v>4.4080000000000004</v>
      </c>
      <c r="AT23" s="268">
        <v>4.4459999999999997</v>
      </c>
      <c r="AU23" s="270">
        <v>4.774</v>
      </c>
      <c r="AV23" s="272">
        <v>6.1740000000000004</v>
      </c>
      <c r="AW23" s="274">
        <v>3.82</v>
      </c>
      <c r="AX23" s="276">
        <v>5.3710000000000004</v>
      </c>
      <c r="AY23" s="278">
        <v>3.2160000000000002</v>
      </c>
      <c r="AZ23" s="280">
        <v>3.8449999999999998</v>
      </c>
      <c r="BA23" s="282">
        <v>4.4020000000000001</v>
      </c>
      <c r="BB23" s="284">
        <v>4.306</v>
      </c>
      <c r="BC23" s="286">
        <v>5.29</v>
      </c>
      <c r="BD23" s="288">
        <v>6.1879999999999997</v>
      </c>
      <c r="BE23" s="290">
        <v>6.5720000000000001</v>
      </c>
    </row>
    <row r="24" spans="1:57" x14ac:dyDescent="0.25">
      <c r="A24" s="184">
        <v>41627</v>
      </c>
      <c r="B24" s="39"/>
      <c r="C24" s="39"/>
      <c r="D24" s="191">
        <v>3.222</v>
      </c>
      <c r="E24" s="192">
        <v>3.9849999999999999</v>
      </c>
      <c r="F24" s="193">
        <v>4.2590000000000003</v>
      </c>
      <c r="G24" s="194">
        <v>4.4870000000000001</v>
      </c>
      <c r="H24" s="189">
        <v>4.5910000000000002</v>
      </c>
      <c r="I24" s="195">
        <v>4.7629999999999999</v>
      </c>
      <c r="J24" s="95"/>
      <c r="K24" s="95"/>
      <c r="L24" s="97">
        <f t="shared" si="0"/>
        <v>41627</v>
      </c>
      <c r="M24" s="197">
        <v>4.51</v>
      </c>
      <c r="N24" s="199">
        <v>4.8559999999999999</v>
      </c>
      <c r="O24" s="202">
        <v>5.0010000000000003</v>
      </c>
      <c r="P24" s="204">
        <v>5.33</v>
      </c>
      <c r="Q24" s="209">
        <v>5.9610000000000003</v>
      </c>
      <c r="R24" s="206">
        <v>3.5840000000000001</v>
      </c>
      <c r="S24" s="212">
        <v>4.952</v>
      </c>
      <c r="T24" s="215">
        <v>5.2430000000000003</v>
      </c>
      <c r="U24" s="218">
        <v>6.577</v>
      </c>
      <c r="V24" s="220">
        <v>6.556</v>
      </c>
      <c r="W24" s="223">
        <v>7.04</v>
      </c>
      <c r="X24" s="43"/>
      <c r="Y24" s="226">
        <v>5.2560000000000002</v>
      </c>
      <c r="Z24" s="229">
        <v>6.125</v>
      </c>
      <c r="AA24" s="232">
        <v>6.4340000000000002</v>
      </c>
      <c r="AB24" s="235">
        <v>7.0419999999999998</v>
      </c>
      <c r="AC24" s="238">
        <v>4.2320000000000002</v>
      </c>
      <c r="AD24" s="39"/>
      <c r="AE24" s="241">
        <v>6.4640000000000004</v>
      </c>
      <c r="AF24" s="244">
        <v>6.3789999999999996</v>
      </c>
      <c r="AG24" s="246">
        <v>3.7359999999999998</v>
      </c>
      <c r="AH24" s="248">
        <v>5.6769999999999996</v>
      </c>
      <c r="AI24" s="250">
        <v>6.0620000000000003</v>
      </c>
      <c r="AJ24" s="252">
        <v>6.5419999999999998</v>
      </c>
      <c r="AK24" s="43"/>
      <c r="AL24" s="254">
        <v>4.766</v>
      </c>
      <c r="AM24" s="256">
        <v>5.7270000000000003</v>
      </c>
      <c r="AN24" s="258">
        <v>6.2220000000000004</v>
      </c>
      <c r="AO24" s="260">
        <v>4.9589999999999996</v>
      </c>
      <c r="AP24" s="262">
        <v>5.851</v>
      </c>
      <c r="AQ24" s="264">
        <v>5.9020000000000001</v>
      </c>
      <c r="AR24" s="43"/>
      <c r="AS24" s="266">
        <v>4.4240000000000004</v>
      </c>
      <c r="AT24" s="268">
        <v>4.4560000000000004</v>
      </c>
      <c r="AU24" s="270">
        <v>4.7780000000000005</v>
      </c>
      <c r="AV24" s="272">
        <v>6.1989999999999998</v>
      </c>
      <c r="AW24" s="274">
        <v>3.835</v>
      </c>
      <c r="AX24" s="276">
        <v>5.3979999999999997</v>
      </c>
      <c r="AY24" s="278">
        <v>3.206</v>
      </c>
      <c r="AZ24" s="280">
        <v>3.8660000000000001</v>
      </c>
      <c r="BA24" s="282">
        <v>4.4379999999999997</v>
      </c>
      <c r="BB24" s="284">
        <v>4.327</v>
      </c>
      <c r="BC24" s="286">
        <v>5.3209999999999997</v>
      </c>
      <c r="BD24" s="288">
        <v>6.1959999999999997</v>
      </c>
      <c r="BE24" s="290">
        <v>6.5750000000000002</v>
      </c>
    </row>
    <row r="25" spans="1:57" x14ac:dyDescent="0.25">
      <c r="A25" s="184">
        <v>41628</v>
      </c>
      <c r="B25" s="39"/>
      <c r="C25" s="39"/>
      <c r="D25" s="191">
        <v>3.2349999999999999</v>
      </c>
      <c r="E25" s="192">
        <v>3.9670000000000001</v>
      </c>
      <c r="F25" s="193">
        <v>4.24</v>
      </c>
      <c r="G25" s="194">
        <v>4.4790000000000001</v>
      </c>
      <c r="H25" s="189">
        <v>4.5759999999999996</v>
      </c>
      <c r="I25" s="195">
        <v>4.7549999999999999</v>
      </c>
      <c r="J25" s="95"/>
      <c r="K25" s="95"/>
      <c r="L25" s="97">
        <f t="shared" si="0"/>
        <v>41628</v>
      </c>
      <c r="M25" s="197">
        <v>4.4969999999999999</v>
      </c>
      <c r="N25" s="199">
        <v>4.8309999999999995</v>
      </c>
      <c r="O25" s="202">
        <v>4.9790000000000001</v>
      </c>
      <c r="P25" s="204">
        <v>5.2969999999999997</v>
      </c>
      <c r="Q25" s="209">
        <v>5.9240000000000004</v>
      </c>
      <c r="R25" s="206">
        <v>3.5510000000000002</v>
      </c>
      <c r="S25" s="212">
        <v>4.9240000000000004</v>
      </c>
      <c r="T25" s="215">
        <v>5.1950000000000003</v>
      </c>
      <c r="U25" s="218">
        <v>6.5259999999999998</v>
      </c>
      <c r="V25" s="220">
        <v>6.4980000000000002</v>
      </c>
      <c r="W25" s="223">
        <v>7</v>
      </c>
      <c r="X25" s="43"/>
      <c r="Y25" s="226">
        <v>5.2110000000000003</v>
      </c>
      <c r="Z25" s="229">
        <v>6.0579999999999998</v>
      </c>
      <c r="AA25" s="232">
        <v>6.3789999999999996</v>
      </c>
      <c r="AB25" s="235">
        <v>6.9820000000000002</v>
      </c>
      <c r="AC25" s="238">
        <v>4.2370000000000001</v>
      </c>
      <c r="AD25" s="39"/>
      <c r="AE25" s="241">
        <v>6.4189999999999996</v>
      </c>
      <c r="AF25" s="244">
        <v>6.3559999999999999</v>
      </c>
      <c r="AG25" s="246">
        <v>3.6470000000000002</v>
      </c>
      <c r="AH25" s="248">
        <v>5.64</v>
      </c>
      <c r="AI25" s="250">
        <v>6.0220000000000002</v>
      </c>
      <c r="AJ25" s="252">
        <v>6.5039999999999996</v>
      </c>
      <c r="AK25" s="43"/>
      <c r="AL25" s="254">
        <v>4.7620000000000005</v>
      </c>
      <c r="AM25" s="256">
        <v>5.7130000000000001</v>
      </c>
      <c r="AN25" s="258">
        <v>6.2050000000000001</v>
      </c>
      <c r="AO25" s="260">
        <v>4.9210000000000003</v>
      </c>
      <c r="AP25" s="262">
        <v>5.8129999999999997</v>
      </c>
      <c r="AQ25" s="264">
        <v>5.875</v>
      </c>
      <c r="AR25" s="43"/>
      <c r="AS25" s="266">
        <v>4.4109999999999996</v>
      </c>
      <c r="AT25" s="268">
        <v>4.4249999999999998</v>
      </c>
      <c r="AU25" s="270">
        <v>4.7949999999999999</v>
      </c>
      <c r="AV25" s="272">
        <v>6.1429999999999998</v>
      </c>
      <c r="AW25" s="274">
        <v>3.8260000000000001</v>
      </c>
      <c r="AX25" s="276">
        <v>5.3520000000000003</v>
      </c>
      <c r="AY25" s="278">
        <v>3.1640000000000001</v>
      </c>
      <c r="AZ25" s="280">
        <v>3.8639999999999999</v>
      </c>
      <c r="BA25" s="282">
        <v>4.4030000000000005</v>
      </c>
      <c r="BB25" s="284">
        <v>4.32</v>
      </c>
      <c r="BC25" s="286">
        <v>5.2869999999999999</v>
      </c>
      <c r="BD25" s="288">
        <v>6.1529999999999996</v>
      </c>
      <c r="BE25" s="290">
        <v>6.55</v>
      </c>
    </row>
    <row r="26" spans="1:57" x14ac:dyDescent="0.25">
      <c r="A26" s="184">
        <v>41631</v>
      </c>
      <c r="B26" s="39"/>
      <c r="C26" s="39"/>
      <c r="D26" s="191">
        <v>3.2429999999999999</v>
      </c>
      <c r="E26" s="192">
        <v>3.9790000000000001</v>
      </c>
      <c r="F26" s="193">
        <v>4.2560000000000002</v>
      </c>
      <c r="G26" s="194">
        <v>4.4770000000000003</v>
      </c>
      <c r="H26" s="189">
        <v>4.59</v>
      </c>
      <c r="I26" s="195">
        <v>4.7569999999999997</v>
      </c>
      <c r="J26" s="95"/>
      <c r="K26" s="95"/>
      <c r="L26" s="97">
        <f t="shared" si="0"/>
        <v>41631</v>
      </c>
      <c r="M26" s="197">
        <v>4.4859999999999998</v>
      </c>
      <c r="N26" s="199">
        <v>4.8289999999999997</v>
      </c>
      <c r="O26" s="202">
        <v>4.968</v>
      </c>
      <c r="P26" s="204">
        <v>5.2910000000000004</v>
      </c>
      <c r="Q26" s="209">
        <v>5.91</v>
      </c>
      <c r="R26" s="206">
        <v>3.653</v>
      </c>
      <c r="S26" s="212">
        <v>4.9210000000000003</v>
      </c>
      <c r="T26" s="215">
        <v>5.2069999999999999</v>
      </c>
      <c r="U26" s="218">
        <v>6.5229999999999997</v>
      </c>
      <c r="V26" s="220">
        <v>6.5019999999999998</v>
      </c>
      <c r="W26" s="223">
        <v>6.9710000000000001</v>
      </c>
      <c r="X26" s="43"/>
      <c r="Y26" s="226">
        <v>5.2220000000000004</v>
      </c>
      <c r="Z26" s="229">
        <v>6.117</v>
      </c>
      <c r="AA26" s="232">
        <v>6.3849999999999998</v>
      </c>
      <c r="AB26" s="235">
        <v>6.9770000000000003</v>
      </c>
      <c r="AC26" s="238">
        <v>4.2210000000000001</v>
      </c>
      <c r="AD26" s="39"/>
      <c r="AE26" s="241">
        <v>6.4020000000000001</v>
      </c>
      <c r="AF26" s="244">
        <v>6.33</v>
      </c>
      <c r="AG26" s="246">
        <v>3.8140000000000001</v>
      </c>
      <c r="AH26" s="248">
        <v>5.65</v>
      </c>
      <c r="AI26" s="250">
        <v>6.0259999999999998</v>
      </c>
      <c r="AJ26" s="252">
        <v>6.4859999999999998</v>
      </c>
      <c r="AK26" s="43"/>
      <c r="AL26" s="254">
        <v>4.7590000000000003</v>
      </c>
      <c r="AM26" s="256">
        <v>5.702</v>
      </c>
      <c r="AN26" s="258">
        <v>6.1859999999999999</v>
      </c>
      <c r="AO26" s="260">
        <v>4.93</v>
      </c>
      <c r="AP26" s="262">
        <v>5.8100000000000005</v>
      </c>
      <c r="AQ26" s="264">
        <v>5.8650000000000002</v>
      </c>
      <c r="AR26" s="43"/>
      <c r="AS26" s="266">
        <v>4.4059999999999997</v>
      </c>
      <c r="AT26" s="268">
        <v>4.4180000000000001</v>
      </c>
      <c r="AU26" s="270">
        <v>4.7610000000000001</v>
      </c>
      <c r="AV26" s="272">
        <v>6.1440000000000001</v>
      </c>
      <c r="AW26" s="274">
        <v>3.81</v>
      </c>
      <c r="AX26" s="276">
        <v>5.3520000000000003</v>
      </c>
      <c r="AY26" s="278">
        <v>3.1819999999999999</v>
      </c>
      <c r="AZ26" s="280">
        <v>3.8820000000000001</v>
      </c>
      <c r="BA26" s="282">
        <v>4.3940000000000001</v>
      </c>
      <c r="BB26" s="284">
        <v>4.327</v>
      </c>
      <c r="BC26" s="286">
        <v>5.29</v>
      </c>
      <c r="BD26" s="288">
        <v>6.1520000000000001</v>
      </c>
      <c r="BE26" s="290">
        <v>6.5170000000000003</v>
      </c>
    </row>
    <row r="27" spans="1:57" x14ac:dyDescent="0.25">
      <c r="A27" s="184">
        <v>41632</v>
      </c>
      <c r="B27" s="39"/>
      <c r="C27" s="39"/>
      <c r="D27" s="191">
        <v>3.2320000000000002</v>
      </c>
      <c r="E27" s="192">
        <v>3.9740000000000002</v>
      </c>
      <c r="F27" s="193">
        <v>4.2510000000000003</v>
      </c>
      <c r="G27" s="194">
        <v>4.4770000000000003</v>
      </c>
      <c r="H27" s="189">
        <v>4.5819999999999999</v>
      </c>
      <c r="I27" s="195">
        <v>4.75</v>
      </c>
      <c r="J27" s="95"/>
      <c r="K27" s="95"/>
      <c r="L27" s="97">
        <f t="shared" si="0"/>
        <v>41632</v>
      </c>
      <c r="M27" s="197">
        <v>4.4969999999999999</v>
      </c>
      <c r="N27" s="199">
        <v>4.8339999999999996</v>
      </c>
      <c r="O27" s="202">
        <v>4.976</v>
      </c>
      <c r="P27" s="204">
        <v>5.3019999999999996</v>
      </c>
      <c r="Q27" s="209">
        <v>5.9219999999999997</v>
      </c>
      <c r="R27" s="206">
        <v>3.5369999999999999</v>
      </c>
      <c r="S27" s="212">
        <v>4.9329999999999998</v>
      </c>
      <c r="T27" s="215">
        <v>5.2169999999999996</v>
      </c>
      <c r="U27" s="218">
        <v>6.5359999999999996</v>
      </c>
      <c r="V27" s="220">
        <v>6.5140000000000002</v>
      </c>
      <c r="W27" s="223">
        <v>6.98</v>
      </c>
      <c r="X27" s="43"/>
      <c r="Y27" s="226">
        <v>5.2329999999999997</v>
      </c>
      <c r="Z27" s="229">
        <v>6.13</v>
      </c>
      <c r="AA27" s="232">
        <v>6.3979999999999997</v>
      </c>
      <c r="AB27" s="235">
        <v>6.99</v>
      </c>
      <c r="AC27" s="238">
        <v>4.2240000000000002</v>
      </c>
      <c r="AD27" s="39"/>
      <c r="AE27" s="241">
        <v>6.4109999999999996</v>
      </c>
      <c r="AF27" s="244">
        <v>6.3419999999999996</v>
      </c>
      <c r="AG27" s="246">
        <v>3.8420000000000001</v>
      </c>
      <c r="AH27" s="248">
        <v>5.68</v>
      </c>
      <c r="AI27" s="250">
        <v>6.0380000000000003</v>
      </c>
      <c r="AJ27" s="252">
        <v>6.4930000000000003</v>
      </c>
      <c r="AK27" s="43"/>
      <c r="AL27" s="254">
        <v>4.7720000000000002</v>
      </c>
      <c r="AM27" s="256">
        <v>5.7140000000000004</v>
      </c>
      <c r="AN27" s="258">
        <v>6.1959999999999997</v>
      </c>
      <c r="AO27" s="260">
        <v>4.9420000000000002</v>
      </c>
      <c r="AP27" s="262">
        <v>5.8209999999999997</v>
      </c>
      <c r="AQ27" s="264">
        <v>5.8760000000000003</v>
      </c>
      <c r="AR27" s="43"/>
      <c r="AS27" s="266">
        <v>4.4189999999999996</v>
      </c>
      <c r="AT27" s="268">
        <v>4.431</v>
      </c>
      <c r="AU27" s="270">
        <v>4.79</v>
      </c>
      <c r="AV27" s="272">
        <v>6.1520000000000001</v>
      </c>
      <c r="AW27" s="274">
        <v>3.8209999999999997</v>
      </c>
      <c r="AX27" s="276">
        <v>5.3540000000000001</v>
      </c>
      <c r="AY27" s="278">
        <v>3.1480000000000001</v>
      </c>
      <c r="AZ27" s="280">
        <v>3.8849999999999998</v>
      </c>
      <c r="BA27" s="282">
        <v>4.3979999999999997</v>
      </c>
      <c r="BB27" s="284">
        <v>4.343</v>
      </c>
      <c r="BC27" s="286">
        <v>5.3010000000000002</v>
      </c>
      <c r="BD27" s="288">
        <v>6.165</v>
      </c>
      <c r="BE27" s="290">
        <v>6.5309999999999997</v>
      </c>
    </row>
    <row r="28" spans="1:57" x14ac:dyDescent="0.25">
      <c r="A28" s="184">
        <v>41633</v>
      </c>
      <c r="B28" s="39"/>
      <c r="C28" s="39"/>
      <c r="D28" s="191">
        <v>3.2429999999999999</v>
      </c>
      <c r="E28" s="192">
        <v>3.972</v>
      </c>
      <c r="F28" s="193">
        <v>4.2510000000000003</v>
      </c>
      <c r="G28" s="194">
        <v>4.47</v>
      </c>
      <c r="H28" s="189">
        <v>4.5809999999999995</v>
      </c>
      <c r="I28" s="195">
        <v>4.7480000000000002</v>
      </c>
      <c r="J28" s="95"/>
      <c r="K28" s="95"/>
      <c r="L28" s="97">
        <f t="shared" si="0"/>
        <v>41633</v>
      </c>
      <c r="M28" s="198"/>
      <c r="N28" s="200"/>
      <c r="O28" s="202"/>
      <c r="P28" s="205"/>
      <c r="Q28" s="210"/>
      <c r="R28" s="207"/>
      <c r="S28" s="213"/>
      <c r="T28" s="216"/>
      <c r="U28" s="218"/>
      <c r="V28" s="221"/>
      <c r="W28" s="224"/>
      <c r="X28" s="43"/>
      <c r="Y28" s="227"/>
      <c r="Z28" s="230"/>
      <c r="AA28" s="233"/>
      <c r="AB28" s="236"/>
      <c r="AC28" s="239"/>
      <c r="AD28" s="39"/>
      <c r="AE28" s="242"/>
      <c r="AF28" s="244"/>
      <c r="AG28" s="246"/>
      <c r="AH28" s="248"/>
      <c r="AI28" s="250"/>
      <c r="AJ28" s="252"/>
      <c r="AK28" s="43"/>
      <c r="AL28" s="254"/>
      <c r="AM28" s="256"/>
      <c r="AN28" s="258"/>
      <c r="AO28" s="260"/>
      <c r="AP28" s="262"/>
      <c r="AQ28" s="264"/>
      <c r="AR28" s="43"/>
      <c r="AS28" s="266"/>
      <c r="AT28" s="268"/>
      <c r="AU28" s="270"/>
      <c r="AV28" s="272"/>
      <c r="AW28" s="274"/>
      <c r="AX28" s="276"/>
      <c r="AY28" s="278"/>
      <c r="AZ28" s="280"/>
      <c r="BA28" s="282"/>
      <c r="BB28" s="284"/>
      <c r="BC28" s="286"/>
      <c r="BD28" s="288"/>
      <c r="BE28" s="290"/>
    </row>
    <row r="29" spans="1:57" x14ac:dyDescent="0.25">
      <c r="A29" s="184">
        <v>41634</v>
      </c>
      <c r="B29" s="39"/>
      <c r="C29" s="39"/>
      <c r="D29" s="191">
        <v>3.242</v>
      </c>
      <c r="E29" s="192">
        <v>3.9710000000000001</v>
      </c>
      <c r="F29" s="193">
        <v>4.25</v>
      </c>
      <c r="G29" s="194">
        <v>4.4690000000000003</v>
      </c>
      <c r="H29" s="189">
        <v>4.58</v>
      </c>
      <c r="I29" s="195">
        <v>4.7469999999999999</v>
      </c>
      <c r="J29" s="95"/>
      <c r="K29" s="95"/>
      <c r="L29" s="97">
        <f t="shared" si="0"/>
        <v>41634</v>
      </c>
      <c r="M29" s="198"/>
      <c r="N29" s="200"/>
      <c r="O29" s="202"/>
      <c r="P29" s="205"/>
      <c r="Q29" s="210"/>
      <c r="R29" s="207"/>
      <c r="S29" s="213"/>
      <c r="T29" s="216"/>
      <c r="U29" s="218"/>
      <c r="V29" s="221"/>
      <c r="W29" s="224"/>
      <c r="X29" s="43"/>
      <c r="Y29" s="227"/>
      <c r="Z29" s="230"/>
      <c r="AA29" s="233"/>
      <c r="AB29" s="236"/>
      <c r="AC29" s="239"/>
      <c r="AD29" s="39"/>
      <c r="AE29" s="242"/>
      <c r="AF29" s="244"/>
      <c r="AG29" s="246"/>
      <c r="AH29" s="248"/>
      <c r="AI29" s="250"/>
      <c r="AJ29" s="252"/>
      <c r="AK29" s="43"/>
      <c r="AL29" s="254"/>
      <c r="AM29" s="256"/>
      <c r="AN29" s="258"/>
      <c r="AO29" s="260"/>
      <c r="AP29" s="262"/>
      <c r="AQ29" s="264"/>
      <c r="AR29" s="43"/>
      <c r="AS29" s="266"/>
      <c r="AT29" s="268"/>
      <c r="AU29" s="270"/>
      <c r="AV29" s="272"/>
      <c r="AW29" s="274"/>
      <c r="AX29" s="276"/>
      <c r="AY29" s="278"/>
      <c r="AZ29" s="280"/>
      <c r="BA29" s="282"/>
      <c r="BB29" s="284"/>
      <c r="BC29" s="286"/>
      <c r="BD29" s="288"/>
      <c r="BE29" s="290"/>
    </row>
    <row r="30" spans="1:57" x14ac:dyDescent="0.25">
      <c r="A30" s="184">
        <v>41635</v>
      </c>
      <c r="B30" s="39"/>
      <c r="C30" s="39"/>
      <c r="D30" s="191">
        <v>3.238</v>
      </c>
      <c r="E30" s="192">
        <v>3.9710000000000001</v>
      </c>
      <c r="F30" s="193">
        <v>4.2480000000000002</v>
      </c>
      <c r="G30" s="194">
        <v>4.476</v>
      </c>
      <c r="H30" s="189">
        <v>4.5780000000000003</v>
      </c>
      <c r="I30" s="195">
        <v>4.7510000000000003</v>
      </c>
      <c r="J30" s="95"/>
      <c r="K30" s="95"/>
      <c r="L30" s="97">
        <f t="shared" si="0"/>
        <v>41635</v>
      </c>
      <c r="M30" s="197">
        <v>4.51</v>
      </c>
      <c r="N30" s="199">
        <v>4.843</v>
      </c>
      <c r="O30" s="202">
        <v>4.9829999999999997</v>
      </c>
      <c r="P30" s="204">
        <v>5.3090000000000002</v>
      </c>
      <c r="Q30" s="209">
        <v>5.9320000000000004</v>
      </c>
      <c r="R30" s="206">
        <v>3.609</v>
      </c>
      <c r="S30" s="212">
        <v>4.9399999999999995</v>
      </c>
      <c r="T30" s="215">
        <v>5.2249999999999996</v>
      </c>
      <c r="U30" s="218">
        <v>6.5419999999999998</v>
      </c>
      <c r="V30" s="220">
        <v>6.5270000000000001</v>
      </c>
      <c r="W30" s="223">
        <v>6.9850000000000003</v>
      </c>
      <c r="X30" s="43"/>
      <c r="Y30" s="226">
        <v>5.242</v>
      </c>
      <c r="Z30" s="229">
        <v>6.141</v>
      </c>
      <c r="AA30" s="232">
        <v>6.4089999999999998</v>
      </c>
      <c r="AB30" s="235">
        <v>7.0010000000000003</v>
      </c>
      <c r="AC30" s="238">
        <v>4.2789999999999999</v>
      </c>
      <c r="AD30" s="39"/>
      <c r="AE30" s="241">
        <v>6.4210000000000003</v>
      </c>
      <c r="AF30" s="244">
        <v>6.3550000000000004</v>
      </c>
      <c r="AG30" s="246">
        <v>3.871</v>
      </c>
      <c r="AH30" s="248">
        <v>5.6690000000000005</v>
      </c>
      <c r="AI30" s="250">
        <v>6.0490000000000004</v>
      </c>
      <c r="AJ30" s="252">
        <v>6.4989999999999997</v>
      </c>
      <c r="AK30" s="43"/>
      <c r="AL30" s="254">
        <v>4.7930000000000001</v>
      </c>
      <c r="AM30" s="256">
        <v>5.72</v>
      </c>
      <c r="AN30" s="258">
        <v>6.2039999999999997</v>
      </c>
      <c r="AO30" s="260">
        <v>4.95</v>
      </c>
      <c r="AP30" s="262">
        <v>5.83</v>
      </c>
      <c r="AQ30" s="264">
        <v>5.8870000000000005</v>
      </c>
      <c r="AR30" s="43"/>
      <c r="AS30" s="266">
        <v>4.4359999999999999</v>
      </c>
      <c r="AT30" s="268">
        <v>4.4450000000000003</v>
      </c>
      <c r="AU30" s="270">
        <v>4.8010000000000002</v>
      </c>
      <c r="AV30" s="272">
        <v>6.1639999999999997</v>
      </c>
      <c r="AW30" s="274">
        <v>3.839</v>
      </c>
      <c r="AX30" s="276">
        <v>5.3689999999999998</v>
      </c>
      <c r="AY30" s="278">
        <v>3.2160000000000002</v>
      </c>
      <c r="AZ30" s="280">
        <v>3.9060000000000001</v>
      </c>
      <c r="BA30" s="282">
        <v>4.407</v>
      </c>
      <c r="BB30" s="284">
        <v>4.3680000000000003</v>
      </c>
      <c r="BC30" s="286">
        <v>5.3109999999999999</v>
      </c>
      <c r="BD30" s="288">
        <v>6.173</v>
      </c>
      <c r="BE30" s="290">
        <v>6.5389999999999997</v>
      </c>
    </row>
    <row r="31" spans="1:57" x14ac:dyDescent="0.25">
      <c r="A31" s="184">
        <v>41638</v>
      </c>
      <c r="B31" s="39"/>
      <c r="C31" s="39"/>
      <c r="D31" s="191">
        <v>3.2490000000000001</v>
      </c>
      <c r="E31" s="192">
        <v>3.9779999999999998</v>
      </c>
      <c r="F31" s="193">
        <v>4.2560000000000002</v>
      </c>
      <c r="G31" s="194">
        <v>4.4809999999999999</v>
      </c>
      <c r="H31" s="189">
        <v>4.585</v>
      </c>
      <c r="I31" s="195">
        <v>4.7539999999999996</v>
      </c>
      <c r="J31" s="95"/>
      <c r="K31" s="95"/>
      <c r="L31" s="97">
        <f>A31</f>
        <v>41638</v>
      </c>
      <c r="M31" s="197">
        <v>4.5179999999999998</v>
      </c>
      <c r="N31" s="199">
        <v>4.8540000000000001</v>
      </c>
      <c r="O31" s="202">
        <v>4.984</v>
      </c>
      <c r="P31" s="204">
        <v>5.3179999999999996</v>
      </c>
      <c r="Q31" s="209">
        <v>5.93</v>
      </c>
      <c r="R31" s="206">
        <v>3.7509999999999999</v>
      </c>
      <c r="S31" s="212">
        <v>4.9390000000000001</v>
      </c>
      <c r="T31" s="215">
        <v>5.2240000000000002</v>
      </c>
      <c r="U31" s="218">
        <v>6.5389999999999997</v>
      </c>
      <c r="V31" s="220">
        <v>6.5209999999999999</v>
      </c>
      <c r="W31" s="223">
        <v>6.9809999999999999</v>
      </c>
      <c r="X31" s="43"/>
      <c r="Y31" s="226">
        <v>5.2389999999999999</v>
      </c>
      <c r="Z31" s="229">
        <v>6.1390000000000002</v>
      </c>
      <c r="AA31" s="232">
        <v>6.4059999999999997</v>
      </c>
      <c r="AB31" s="235">
        <v>6.9950000000000001</v>
      </c>
      <c r="AC31" s="238">
        <v>4.2869999999999999</v>
      </c>
      <c r="AD31" s="39"/>
      <c r="AE31" s="241">
        <v>6.42</v>
      </c>
      <c r="AF31" s="244">
        <v>6.3490000000000002</v>
      </c>
      <c r="AG31" s="246">
        <v>3.8730000000000002</v>
      </c>
      <c r="AH31" s="248">
        <v>5.6690000000000005</v>
      </c>
      <c r="AI31" s="250">
        <v>6.0419999999999998</v>
      </c>
      <c r="AJ31" s="252">
        <v>6.5069999999999997</v>
      </c>
      <c r="AK31" s="43"/>
      <c r="AL31" s="254">
        <v>4.8090000000000002</v>
      </c>
      <c r="AM31" s="256">
        <v>5.7190000000000003</v>
      </c>
      <c r="AN31" s="258">
        <v>6.2069999999999999</v>
      </c>
      <c r="AO31" s="260">
        <v>4.95</v>
      </c>
      <c r="AP31" s="262">
        <v>5.83</v>
      </c>
      <c r="AQ31" s="264">
        <v>5.8849999999999998</v>
      </c>
      <c r="AR31" s="43"/>
      <c r="AS31" s="266">
        <v>4.4640000000000004</v>
      </c>
      <c r="AT31" s="268">
        <v>4.4710000000000001</v>
      </c>
      <c r="AU31" s="270">
        <v>4.7780000000000005</v>
      </c>
      <c r="AV31" s="272">
        <v>6.1689999999999996</v>
      </c>
      <c r="AW31" s="274">
        <v>3.89</v>
      </c>
      <c r="AX31" s="276">
        <v>5.3730000000000002</v>
      </c>
      <c r="AY31" s="278">
        <v>3.3290000000000002</v>
      </c>
      <c r="AZ31" s="280">
        <v>3.9350000000000001</v>
      </c>
      <c r="BA31" s="282">
        <v>4.4080000000000004</v>
      </c>
      <c r="BB31" s="284">
        <v>4.3890000000000002</v>
      </c>
      <c r="BC31" s="286">
        <v>5.3090000000000002</v>
      </c>
      <c r="BD31" s="288">
        <v>6.1710000000000003</v>
      </c>
      <c r="BE31" s="290">
        <v>6.5339999999999998</v>
      </c>
    </row>
    <row r="32" spans="1:57" x14ac:dyDescent="0.25">
      <c r="A32" s="184">
        <v>41639</v>
      </c>
      <c r="B32" s="39"/>
      <c r="C32" s="39"/>
      <c r="D32" s="191">
        <v>3.2410000000000001</v>
      </c>
      <c r="E32" s="192">
        <v>3.9729999999999999</v>
      </c>
      <c r="F32" s="193">
        <v>4.2510000000000003</v>
      </c>
      <c r="G32" s="194">
        <v>4.4749999999999996</v>
      </c>
      <c r="H32" s="189">
        <v>4.5759999999999996</v>
      </c>
      <c r="I32" s="195">
        <v>4.7439999999999998</v>
      </c>
      <c r="J32" s="95"/>
      <c r="K32" s="95"/>
      <c r="L32" s="97">
        <f>A32</f>
        <v>41639</v>
      </c>
      <c r="M32" s="197">
        <v>4.5190000000000001</v>
      </c>
      <c r="N32" s="199">
        <v>4.8550000000000004</v>
      </c>
      <c r="O32" s="202">
        <v>4.9870000000000001</v>
      </c>
      <c r="P32" s="204">
        <v>5.319</v>
      </c>
      <c r="Q32" s="209">
        <v>5.9329999999999998</v>
      </c>
      <c r="R32" s="206">
        <v>3.7290000000000001</v>
      </c>
      <c r="S32" s="212">
        <v>4.9409999999999998</v>
      </c>
      <c r="T32" s="215">
        <v>5.2279999999999998</v>
      </c>
      <c r="U32" s="218">
        <v>6.5410000000000004</v>
      </c>
      <c r="V32" s="220">
        <v>6.524</v>
      </c>
      <c r="W32" s="223">
        <v>6.9749999999999996</v>
      </c>
      <c r="X32" s="43"/>
      <c r="Y32" s="226">
        <v>5.242</v>
      </c>
      <c r="Z32" s="229">
        <v>6.1429999999999998</v>
      </c>
      <c r="AA32" s="232">
        <v>6.407</v>
      </c>
      <c r="AB32" s="235">
        <v>6.9939999999999998</v>
      </c>
      <c r="AC32" s="238">
        <v>4.2649999999999997</v>
      </c>
      <c r="AD32" s="39"/>
      <c r="AE32" s="241">
        <v>6.4189999999999996</v>
      </c>
      <c r="AF32" s="244">
        <v>6.3490000000000002</v>
      </c>
      <c r="AG32" s="246">
        <v>3.867</v>
      </c>
      <c r="AH32" s="248">
        <v>5.67</v>
      </c>
      <c r="AI32" s="250">
        <v>6.0449999999999999</v>
      </c>
      <c r="AJ32" s="252">
        <v>6.5110000000000001</v>
      </c>
      <c r="AK32" s="43"/>
      <c r="AL32" s="254">
        <v>4.8049999999999997</v>
      </c>
      <c r="AM32" s="256">
        <v>5.7219999999999995</v>
      </c>
      <c r="AN32" s="258">
        <v>6.2119999999999997</v>
      </c>
      <c r="AO32" s="260">
        <v>4.952</v>
      </c>
      <c r="AP32" s="262">
        <v>5.8319999999999999</v>
      </c>
      <c r="AQ32" s="264">
        <v>5.8870000000000005</v>
      </c>
      <c r="AR32" s="43"/>
      <c r="AS32" s="266">
        <v>4.4630000000000001</v>
      </c>
      <c r="AT32" s="268">
        <v>4.4690000000000003</v>
      </c>
      <c r="AU32" s="270">
        <v>4.78</v>
      </c>
      <c r="AV32" s="272">
        <v>6.1719999999999997</v>
      </c>
      <c r="AW32" s="274">
        <v>3.8780000000000001</v>
      </c>
      <c r="AX32" s="276">
        <v>5.3689999999999998</v>
      </c>
      <c r="AY32" s="278">
        <v>3.319</v>
      </c>
      <c r="AZ32" s="280">
        <v>3.9249999999999998</v>
      </c>
      <c r="BA32" s="282">
        <v>4.4109999999999996</v>
      </c>
      <c r="BB32" s="284">
        <v>4.383</v>
      </c>
      <c r="BC32" s="286">
        <v>5.31</v>
      </c>
      <c r="BD32" s="288">
        <v>6.173</v>
      </c>
      <c r="BE32" s="290">
        <v>6.5339999999999998</v>
      </c>
    </row>
    <row r="33" spans="1:58" x14ac:dyDescent="0.25">
      <c r="A33" s="125"/>
      <c r="B33" s="40"/>
      <c r="C33" s="44"/>
      <c r="D33" s="40"/>
      <c r="E33" s="44"/>
      <c r="F33" s="37"/>
      <c r="G33" s="37"/>
      <c r="H33" s="37"/>
      <c r="I33" s="44"/>
      <c r="J33" s="95"/>
      <c r="K33" s="95"/>
      <c r="L33" s="97"/>
      <c r="M33" s="44"/>
      <c r="N33" s="40"/>
      <c r="O33" s="44"/>
      <c r="P33" s="44"/>
      <c r="Q33" s="44"/>
      <c r="R33" s="36"/>
      <c r="S33" s="44"/>
      <c r="T33" s="44"/>
      <c r="U33" s="44"/>
      <c r="V33" s="44"/>
      <c r="W33" s="36"/>
      <c r="X33" s="52"/>
      <c r="Y33" s="127"/>
      <c r="Z33" s="126"/>
      <c r="AA33" s="44"/>
      <c r="AB33" s="44"/>
      <c r="AC33" s="36"/>
      <c r="AD33" s="52"/>
      <c r="AE33" s="52"/>
      <c r="AF33" s="52"/>
      <c r="AG33" s="36"/>
      <c r="AH33" s="52"/>
      <c r="AI33" s="52"/>
      <c r="AJ33" s="52"/>
      <c r="AK33" s="44"/>
      <c r="AL33" s="37"/>
      <c r="AM33" s="44"/>
      <c r="AN33" s="36"/>
      <c r="AO33" s="127"/>
      <c r="AP33" s="36"/>
      <c r="AQ33" s="44"/>
      <c r="AR33" s="44"/>
      <c r="AS33" s="37"/>
      <c r="AT33" s="44"/>
      <c r="AU33" s="44"/>
      <c r="AV33" s="36"/>
      <c r="AW33" s="52"/>
      <c r="AX33" s="44"/>
      <c r="AY33" s="44"/>
      <c r="AZ33" s="44"/>
      <c r="BA33" s="36"/>
      <c r="BB33" s="44"/>
      <c r="BC33" s="44"/>
      <c r="BD33" s="44"/>
      <c r="BE33" s="44"/>
    </row>
    <row r="34" spans="1:58" x14ac:dyDescent="0.25">
      <c r="B34" s="3"/>
      <c r="D34" s="16"/>
      <c r="E34" s="1"/>
      <c r="F34" s="2"/>
      <c r="G34" s="2"/>
      <c r="J34" s="15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50"/>
      <c r="X34" s="13"/>
      <c r="Y34" s="13"/>
      <c r="Z34" s="13"/>
      <c r="AA34" s="13"/>
      <c r="AB34" s="13"/>
      <c r="AC34" s="13"/>
      <c r="AD34" s="13"/>
      <c r="AE34" s="150"/>
      <c r="AF34" s="150"/>
      <c r="AG34" s="13"/>
      <c r="AH34" s="13"/>
      <c r="AI34" s="150"/>
      <c r="AJ34" s="150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BF34" s="136"/>
    </row>
    <row r="35" spans="1:58" x14ac:dyDescent="0.25">
      <c r="B35" s="303" t="s">
        <v>17</v>
      </c>
      <c r="C35" s="304"/>
      <c r="D35" s="304"/>
      <c r="E35" s="304"/>
      <c r="F35" s="304"/>
      <c r="G35" s="304"/>
      <c r="H35" s="304"/>
      <c r="I35" s="305"/>
      <c r="J35" s="176"/>
      <c r="K35" s="96"/>
      <c r="M35" s="300" t="s">
        <v>17</v>
      </c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2"/>
    </row>
    <row r="36" spans="1:58" x14ac:dyDescent="0.25">
      <c r="B36" s="306" t="s">
        <v>18</v>
      </c>
      <c r="C36" s="307"/>
      <c r="D36" s="307"/>
      <c r="E36" s="307"/>
      <c r="F36" s="307"/>
      <c r="G36" s="307"/>
      <c r="H36" s="307"/>
      <c r="I36" s="308"/>
      <c r="J36" s="177"/>
      <c r="K36" s="66"/>
      <c r="M36" s="291" t="s">
        <v>18</v>
      </c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3"/>
    </row>
    <row r="37" spans="1:58" x14ac:dyDescent="0.25">
      <c r="A37" s="8"/>
      <c r="B37" s="38"/>
      <c r="C37" s="41"/>
      <c r="D37" s="41" t="str">
        <f t="shared" ref="D37:I37" si="1">D9</f>
        <v>NZGS</v>
      </c>
      <c r="E37" s="41" t="str">
        <f t="shared" si="1"/>
        <v>NZGS</v>
      </c>
      <c r="F37" s="41" t="str">
        <f t="shared" si="1"/>
        <v>NZGS</v>
      </c>
      <c r="G37" s="41" t="str">
        <f t="shared" ref="G37" si="2">G9</f>
        <v>NZGS</v>
      </c>
      <c r="H37" s="38" t="str">
        <f t="shared" si="1"/>
        <v>NZGS</v>
      </c>
      <c r="I37" s="41" t="str">
        <f t="shared" si="1"/>
        <v>NZGS</v>
      </c>
      <c r="J37" s="34"/>
      <c r="K37" s="34"/>
      <c r="L37" s="13"/>
      <c r="M37" s="162" t="str">
        <f>M9</f>
        <v>AIA</v>
      </c>
      <c r="N37" s="162" t="str">
        <f>N9</f>
        <v>AIA</v>
      </c>
      <c r="O37" s="162" t="str">
        <f t="shared" ref="O37:BC37" si="3">O9</f>
        <v>AIA</v>
      </c>
      <c r="P37" s="162" t="str">
        <f t="shared" si="3"/>
        <v>AIA</v>
      </c>
      <c r="Q37" s="162" t="str">
        <f>Q9</f>
        <v>AIA</v>
      </c>
      <c r="R37" s="162" t="str">
        <f t="shared" si="3"/>
        <v>Genesis</v>
      </c>
      <c r="S37" s="162" t="str">
        <f t="shared" si="3"/>
        <v>Genesis</v>
      </c>
      <c r="T37" s="162" t="str">
        <f t="shared" si="3"/>
        <v>Genesis</v>
      </c>
      <c r="U37" s="162" t="str">
        <f t="shared" si="3"/>
        <v>Genesis</v>
      </c>
      <c r="V37" s="162" t="str">
        <f t="shared" si="3"/>
        <v>Genesis</v>
      </c>
      <c r="W37" s="162" t="str">
        <f t="shared" si="3"/>
        <v>Genesis</v>
      </c>
      <c r="X37" s="162" t="str">
        <f t="shared" si="3"/>
        <v>MRP</v>
      </c>
      <c r="Y37" s="162" t="str">
        <f t="shared" si="3"/>
        <v>MRP</v>
      </c>
      <c r="Z37" s="162" t="str">
        <f>Z9</f>
        <v>MRP</v>
      </c>
      <c r="AA37" s="162" t="str">
        <f t="shared" si="3"/>
        <v>MRP</v>
      </c>
      <c r="AB37" s="162" t="str">
        <f>AB9</f>
        <v>MRP</v>
      </c>
      <c r="AC37" s="162" t="str">
        <f t="shared" si="3"/>
        <v>Vector</v>
      </c>
      <c r="AD37" s="162" t="str">
        <f t="shared" si="3"/>
        <v>WIAL</v>
      </c>
      <c r="AE37" s="161" t="str">
        <f t="shared" ref="AE37:AF37" si="4">AE9</f>
        <v>WIAL</v>
      </c>
      <c r="AF37" s="161" t="str">
        <f t="shared" si="4"/>
        <v>WIAL</v>
      </c>
      <c r="AG37" s="34" t="str">
        <f t="shared" si="3"/>
        <v>Contact</v>
      </c>
      <c r="AH37" s="162" t="str">
        <f t="shared" si="3"/>
        <v>Contact</v>
      </c>
      <c r="AI37" s="162" t="str">
        <f t="shared" ref="AI37:AJ37" si="5">AI9</f>
        <v>Contact</v>
      </c>
      <c r="AJ37" s="161" t="str">
        <f t="shared" si="5"/>
        <v>Contact</v>
      </c>
      <c r="AK37" s="34" t="str">
        <f t="shared" si="3"/>
        <v>Powerco</v>
      </c>
      <c r="AL37" s="162" t="str">
        <f t="shared" si="3"/>
        <v>Powerco</v>
      </c>
      <c r="AM37" s="162" t="str">
        <f t="shared" si="3"/>
        <v>Powerco</v>
      </c>
      <c r="AN37" s="162" t="str">
        <f>AN9</f>
        <v>Powerco</v>
      </c>
      <c r="AO37" s="162" t="str">
        <f t="shared" si="3"/>
        <v>Transpower</v>
      </c>
      <c r="AP37" s="162" t="str">
        <f t="shared" si="3"/>
        <v>Transpower</v>
      </c>
      <c r="AQ37" s="162" t="str">
        <f t="shared" si="3"/>
        <v>Transpower</v>
      </c>
      <c r="AR37" s="162" t="str">
        <f t="shared" si="3"/>
        <v>Telecom</v>
      </c>
      <c r="AS37" s="162" t="str">
        <f t="shared" si="3"/>
        <v>Telecom</v>
      </c>
      <c r="AT37" s="162" t="str">
        <f>AT9</f>
        <v>Telecom</v>
      </c>
      <c r="AU37" s="162" t="str">
        <f t="shared" si="3"/>
        <v>Telecom</v>
      </c>
      <c r="AV37" s="162" t="str">
        <f t="shared" si="3"/>
        <v>Telecom</v>
      </c>
      <c r="AW37" s="162" t="str">
        <f t="shared" si="3"/>
        <v>Telstra</v>
      </c>
      <c r="AX37" s="162" t="str">
        <f t="shared" si="3"/>
        <v>Telstra</v>
      </c>
      <c r="AY37" s="162" t="str">
        <f t="shared" si="3"/>
        <v>Fonterra</v>
      </c>
      <c r="AZ37" s="162" t="str">
        <f t="shared" si="3"/>
        <v>Fonterra</v>
      </c>
      <c r="BA37" s="162" t="str">
        <f t="shared" si="3"/>
        <v>Fonterra</v>
      </c>
      <c r="BB37" s="162" t="str">
        <f t="shared" si="3"/>
        <v>Meridian</v>
      </c>
      <c r="BC37" s="162" t="str">
        <f t="shared" si="3"/>
        <v>Meridian</v>
      </c>
      <c r="BD37" s="161" t="str">
        <f>BD9</f>
        <v>CIAL</v>
      </c>
      <c r="BE37" s="41" t="str">
        <f>BE9</f>
        <v>CIAL</v>
      </c>
    </row>
    <row r="38" spans="1:58" x14ac:dyDescent="0.25">
      <c r="A38" s="8"/>
      <c r="B38" s="50"/>
      <c r="C38" s="46"/>
      <c r="D38" s="46">
        <f t="shared" ref="D38:I38" si="6">D10</f>
        <v>42109</v>
      </c>
      <c r="E38" s="46">
        <f t="shared" si="6"/>
        <v>43084</v>
      </c>
      <c r="F38" s="46">
        <f t="shared" si="6"/>
        <v>43539</v>
      </c>
      <c r="G38" s="46">
        <f t="shared" ref="G38" si="7">G10</f>
        <v>43936</v>
      </c>
      <c r="H38" s="50">
        <f t="shared" si="6"/>
        <v>44331</v>
      </c>
      <c r="I38" s="46">
        <f t="shared" si="6"/>
        <v>45031</v>
      </c>
      <c r="J38" s="34"/>
      <c r="K38" s="35"/>
      <c r="M38" s="45">
        <f>M10</f>
        <v>42315</v>
      </c>
      <c r="N38" s="45">
        <f>N10</f>
        <v>42592</v>
      </c>
      <c r="O38" s="45">
        <f t="shared" ref="O38:BC38" si="8">O10</f>
        <v>42689</v>
      </c>
      <c r="P38" s="46">
        <f t="shared" si="8"/>
        <v>43025</v>
      </c>
      <c r="Q38" s="46">
        <f>Q10</f>
        <v>43812</v>
      </c>
      <c r="R38" s="45">
        <f t="shared" si="8"/>
        <v>41713</v>
      </c>
      <c r="S38" s="45">
        <f t="shared" si="8"/>
        <v>42444</v>
      </c>
      <c r="T38" s="45">
        <f t="shared" si="8"/>
        <v>42628</v>
      </c>
      <c r="U38" s="45">
        <f t="shared" si="8"/>
        <v>43770</v>
      </c>
      <c r="V38" s="46">
        <f t="shared" si="8"/>
        <v>44005</v>
      </c>
      <c r="W38" s="50">
        <f t="shared" si="8"/>
        <v>44993</v>
      </c>
      <c r="X38" s="45">
        <f t="shared" si="8"/>
        <v>41409</v>
      </c>
      <c r="Y38" s="46">
        <f t="shared" si="8"/>
        <v>42655</v>
      </c>
      <c r="Z38" s="46">
        <f>Z10</f>
        <v>43530</v>
      </c>
      <c r="AA38" s="45">
        <f t="shared" si="8"/>
        <v>43872</v>
      </c>
      <c r="AB38" s="45">
        <f>AB10</f>
        <v>44991</v>
      </c>
      <c r="AC38" s="45">
        <f t="shared" si="8"/>
        <v>41927</v>
      </c>
      <c r="AD38" s="45">
        <f t="shared" si="8"/>
        <v>41593</v>
      </c>
      <c r="AE38" s="46">
        <f t="shared" ref="AE38:AF38" si="9">AE10</f>
        <v>43993</v>
      </c>
      <c r="AF38" s="46">
        <f t="shared" si="9"/>
        <v>44331</v>
      </c>
      <c r="AG38" s="50">
        <f t="shared" si="8"/>
        <v>41774</v>
      </c>
      <c r="AH38" s="45">
        <f t="shared" si="8"/>
        <v>42838</v>
      </c>
      <c r="AI38" s="45">
        <f t="shared" ref="AI38:AJ38" si="10">AI10</f>
        <v>43244</v>
      </c>
      <c r="AJ38" s="46">
        <f t="shared" si="10"/>
        <v>43978</v>
      </c>
      <c r="AK38" s="50">
        <f t="shared" si="8"/>
        <v>41362</v>
      </c>
      <c r="AL38" s="45">
        <f t="shared" si="8"/>
        <v>42184</v>
      </c>
      <c r="AM38" s="45">
        <f t="shared" si="8"/>
        <v>43006</v>
      </c>
      <c r="AN38" s="45">
        <f>AN10</f>
        <v>43454</v>
      </c>
      <c r="AO38" s="45">
        <f t="shared" si="8"/>
        <v>42781</v>
      </c>
      <c r="AP38" s="45">
        <f t="shared" si="8"/>
        <v>43781</v>
      </c>
      <c r="AQ38" s="45">
        <f t="shared" si="8"/>
        <v>43992</v>
      </c>
      <c r="AR38" s="45">
        <f t="shared" si="8"/>
        <v>41355</v>
      </c>
      <c r="AS38" s="45">
        <f t="shared" si="8"/>
        <v>42170</v>
      </c>
      <c r="AT38" s="45">
        <f>AT10</f>
        <v>42170</v>
      </c>
      <c r="AU38" s="45">
        <f t="shared" si="8"/>
        <v>42451</v>
      </c>
      <c r="AV38" s="45">
        <f t="shared" si="8"/>
        <v>43763</v>
      </c>
      <c r="AW38" s="45">
        <f t="shared" si="8"/>
        <v>41967</v>
      </c>
      <c r="AX38" s="45">
        <f t="shared" si="8"/>
        <v>42927</v>
      </c>
      <c r="AY38" s="45">
        <f t="shared" si="8"/>
        <v>41750</v>
      </c>
      <c r="AZ38" s="45">
        <f t="shared" si="8"/>
        <v>42073</v>
      </c>
      <c r="BA38" s="45">
        <f t="shared" si="8"/>
        <v>42433</v>
      </c>
      <c r="BB38" s="45">
        <f t="shared" si="8"/>
        <v>42079</v>
      </c>
      <c r="BC38" s="45">
        <f t="shared" si="8"/>
        <v>42810</v>
      </c>
      <c r="BD38" s="46">
        <f>BD10</f>
        <v>43805</v>
      </c>
      <c r="BE38" s="169">
        <f>BE10</f>
        <v>44473</v>
      </c>
    </row>
    <row r="39" spans="1:58" x14ac:dyDescent="0.25">
      <c r="A39" s="49">
        <f t="shared" ref="A39:A60" si="11">A11</f>
        <v>41610</v>
      </c>
      <c r="B39" s="55" t="str">
        <f t="shared" ref="B39:I39" si="12">IF(B11&gt;0,((1+B11/200)^2-1)*100,"")</f>
        <v/>
      </c>
      <c r="C39" s="63" t="str">
        <f t="shared" si="12"/>
        <v/>
      </c>
      <c r="D39" s="63">
        <f>IF(D11&gt;0,((1+D11/200)^2-1)*100,"")</f>
        <v>3.1727747600000189</v>
      </c>
      <c r="E39" s="63">
        <f t="shared" si="12"/>
        <v>4.0634613225000171</v>
      </c>
      <c r="F39" s="63">
        <f t="shared" si="12"/>
        <v>4.3441820099999973</v>
      </c>
      <c r="G39" s="63">
        <f t="shared" ref="G39:H39" si="13">IF(G11&gt;0,((1+G11/200)^2-1)*100,"")</f>
        <v>4.5598277025000078</v>
      </c>
      <c r="H39" s="63">
        <f t="shared" si="13"/>
        <v>4.6549460100000051</v>
      </c>
      <c r="I39" s="64">
        <f t="shared" si="12"/>
        <v>4.8473602499999879</v>
      </c>
      <c r="J39" s="58"/>
      <c r="K39" s="58"/>
      <c r="L39" s="97">
        <f t="shared" ref="L39:L58" si="14">A11</f>
        <v>41610</v>
      </c>
      <c r="M39" s="54">
        <f>IF(M11&gt;0,((1+M11/200)^2-1)*100,"")</f>
        <v>4.4330705624999966</v>
      </c>
      <c r="N39" s="63">
        <f>IF(N11&gt;0,((1+N11/200)^2-1)*100,"")</f>
        <v>4.7818376900000015</v>
      </c>
      <c r="O39" s="56">
        <f t="shared" ref="O39:AP39" si="15">IF(O11&gt;0,((1+O11/200)^2-1)*100,"")</f>
        <v>4.9026608399999727</v>
      </c>
      <c r="P39" s="54">
        <f t="shared" si="15"/>
        <v>5.2347705600000127</v>
      </c>
      <c r="Q39" s="63">
        <f t="shared" si="15"/>
        <v>5.8450016100000113</v>
      </c>
      <c r="R39" s="56">
        <f t="shared" si="15"/>
        <v>3.5682759224999971</v>
      </c>
      <c r="S39" s="55">
        <f t="shared" si="15"/>
        <v>4.8862739600000094</v>
      </c>
      <c r="T39" s="54">
        <f t="shared" ref="T39:X39" si="16">IF(T11&gt;0,((1+T11/200)^2-1)*100,"")</f>
        <v>5.1598975624999932</v>
      </c>
      <c r="U39" s="63">
        <f t="shared" si="16"/>
        <v>6.4394573024999957</v>
      </c>
      <c r="V39" s="63">
        <f t="shared" si="16"/>
        <v>6.45493329000002</v>
      </c>
      <c r="W39" s="57">
        <f t="shared" ref="M39:BE41" si="17">IF(W11&gt;0,((1+W11/200)^2-1)*100,"")</f>
        <v>6.9187020224999785</v>
      </c>
      <c r="X39" s="63" t="str">
        <f t="shared" si="16"/>
        <v/>
      </c>
      <c r="Y39" s="63">
        <f t="shared" si="15"/>
        <v>5.1732291599999813</v>
      </c>
      <c r="Z39" s="63">
        <f t="shared" si="15"/>
        <v>6.058072402499981</v>
      </c>
      <c r="AA39" s="55">
        <f t="shared" ref="AA39:AB39" si="18">IF(AA11&gt;0,((1+AA11/200)^2-1)*100,"")</f>
        <v>6.3332192399999876</v>
      </c>
      <c r="AB39" s="63">
        <f t="shared" si="18"/>
        <v>6.9652377600000204</v>
      </c>
      <c r="AC39" s="55">
        <f t="shared" si="15"/>
        <v>4.1593742225000119</v>
      </c>
      <c r="AD39" s="63" t="str">
        <f t="shared" si="15"/>
        <v/>
      </c>
      <c r="AE39" s="63">
        <f t="shared" si="15"/>
        <v>6.3187832099999897</v>
      </c>
      <c r="AF39" s="63">
        <f t="shared" ref="AF39" si="19">IF(AF11&gt;0,((1+AF11/200)^2-1)*100,"")</f>
        <v>6.426045690000004</v>
      </c>
      <c r="AG39" s="55">
        <f t="shared" si="15"/>
        <v>3.7291325625000038</v>
      </c>
      <c r="AH39" s="63">
        <f t="shared" si="15"/>
        <v>5.6023416900000012</v>
      </c>
      <c r="AI39" s="57">
        <f t="shared" si="17"/>
        <v>5.965406602500023</v>
      </c>
      <c r="AJ39" s="57">
        <f t="shared" si="17"/>
        <v>6.4466792900000014</v>
      </c>
      <c r="AK39" s="55" t="str">
        <f t="shared" si="15"/>
        <v/>
      </c>
      <c r="AL39" s="63">
        <f t="shared" si="15"/>
        <v>4.6958704099999915</v>
      </c>
      <c r="AM39" s="63">
        <f t="shared" si="15"/>
        <v>5.6403674224999811</v>
      </c>
      <c r="AN39" s="63">
        <f t="shared" si="15"/>
        <v>6.1219324024999855</v>
      </c>
      <c r="AO39" s="56">
        <f t="shared" si="15"/>
        <v>4.8627200624999922</v>
      </c>
      <c r="AP39" s="55">
        <f t="shared" si="15"/>
        <v>5.7575708225000133</v>
      </c>
      <c r="AQ39" s="63">
        <f>IF(AQ11&gt;0,((1+AQ11/200)^2-1)*100,"")</f>
        <v>5.8172255624999947</v>
      </c>
      <c r="AR39" s="55" t="str">
        <f t="shared" ref="AR39:BC39" si="20">IF(AR11&gt;0,((1+AR11/200)^2-1)*100,"")</f>
        <v/>
      </c>
      <c r="AS39" s="54">
        <f t="shared" si="20"/>
        <v>4.4044586224999849</v>
      </c>
      <c r="AT39" s="63">
        <f t="shared" si="20"/>
        <v>4.3727856900000139</v>
      </c>
      <c r="AU39" s="55">
        <f t="shared" si="20"/>
        <v>4.733732602500007</v>
      </c>
      <c r="AV39" s="63">
        <f t="shared" si="20"/>
        <v>6.0827901225000147</v>
      </c>
      <c r="AW39" s="55">
        <f t="shared" si="20"/>
        <v>3.7627449599999974</v>
      </c>
      <c r="AX39" s="63">
        <f t="shared" si="20"/>
        <v>5.3353268900000028</v>
      </c>
      <c r="AY39" s="55">
        <f t="shared" si="20"/>
        <v>3.1616019224999903</v>
      </c>
      <c r="AZ39" s="63">
        <f t="shared" si="20"/>
        <v>3.7933064100000191</v>
      </c>
      <c r="BA39" s="55">
        <f t="shared" si="20"/>
        <v>4.3727856900000139</v>
      </c>
      <c r="BB39" s="63">
        <f t="shared" si="20"/>
        <v>4.2471630225000112</v>
      </c>
      <c r="BC39" s="55">
        <f t="shared" si="20"/>
        <v>5.2573402499999755</v>
      </c>
      <c r="BD39" s="54">
        <f>IF(BD11&gt;0,((1+BD11/200)^2-1)*100,"")</f>
        <v>6.1003002499999903</v>
      </c>
      <c r="BE39" s="63">
        <f>IF(BE11&gt;0,((1+BE11/200)^2-1)*100,"")</f>
        <v>6.4920802499999875</v>
      </c>
    </row>
    <row r="40" spans="1:58" x14ac:dyDescent="0.25">
      <c r="A40" s="49">
        <f t="shared" si="11"/>
        <v>41611</v>
      </c>
      <c r="B40" s="57" t="str">
        <f t="shared" ref="B40:I49" si="21">IF(B12&gt;0,((1+B12/200)^2-1)*100,"")</f>
        <v/>
      </c>
      <c r="C40" s="64" t="str">
        <f t="shared" si="21"/>
        <v/>
      </c>
      <c r="D40" s="58">
        <f>IF(D12&gt;0,((1+D12/200)^2-1)*100,"")</f>
        <v>3.2012174399999704</v>
      </c>
      <c r="E40" s="64">
        <f t="shared" si="21"/>
        <v>4.0695821025000134</v>
      </c>
      <c r="F40" s="59">
        <f t="shared" si="21"/>
        <v>4.3421390399999815</v>
      </c>
      <c r="G40" s="59">
        <f t="shared" ref="G40:H40" si="22">IF(G12&gt;0,((1+G12/200)^2-1)*100,"")</f>
        <v>4.5639179224999937</v>
      </c>
      <c r="H40" s="59">
        <f t="shared" si="22"/>
        <v>4.6651763600000118</v>
      </c>
      <c r="I40" s="64">
        <f>IF(I12&gt;0,((1+I12/200)^2-1)*100,"")</f>
        <v>4.8453123600000092</v>
      </c>
      <c r="J40" s="58"/>
      <c r="K40" s="58"/>
      <c r="L40" s="97">
        <f t="shared" si="14"/>
        <v>41611</v>
      </c>
      <c r="M40" s="57">
        <f t="shared" si="17"/>
        <v>4.4443120400000202</v>
      </c>
      <c r="N40" s="57">
        <f t="shared" si="17"/>
        <v>4.7818376900000015</v>
      </c>
      <c r="O40" s="57">
        <f t="shared" si="17"/>
        <v>4.9088062500000307</v>
      </c>
      <c r="P40" s="57">
        <f t="shared" si="17"/>
        <v>5.228615609999987</v>
      </c>
      <c r="Q40" s="57">
        <f t="shared" si="17"/>
        <v>5.8594054400000095</v>
      </c>
      <c r="R40" s="57">
        <f t="shared" si="17"/>
        <v>3.5845595225000082</v>
      </c>
      <c r="S40" s="57">
        <f t="shared" si="17"/>
        <v>4.8924188900000054</v>
      </c>
      <c r="T40" s="57">
        <f t="shared" si="17"/>
        <v>5.1639995025000163</v>
      </c>
      <c r="U40" s="57">
        <f t="shared" si="17"/>
        <v>6.4528697600000129</v>
      </c>
      <c r="V40" s="57">
        <f t="shared" si="17"/>
        <v>6.4693785600000275</v>
      </c>
      <c r="W40" s="57">
        <f t="shared" si="17"/>
        <v>6.935246902500003</v>
      </c>
      <c r="X40" s="57" t="str">
        <f t="shared" si="17"/>
        <v/>
      </c>
      <c r="Y40" s="57">
        <f t="shared" si="17"/>
        <v>5.1763058024999919</v>
      </c>
      <c r="Z40" s="57">
        <f t="shared" si="17"/>
        <v>6.0683711025000031</v>
      </c>
      <c r="AA40" s="57">
        <f t="shared" si="17"/>
        <v>6.3466250024999837</v>
      </c>
      <c r="AB40" s="57">
        <f t="shared" si="17"/>
        <v>6.9797176100000025</v>
      </c>
      <c r="AC40" s="57">
        <f t="shared" si="17"/>
        <v>4.1746835599999699</v>
      </c>
      <c r="AD40" s="57" t="str">
        <f t="shared" si="17"/>
        <v/>
      </c>
      <c r="AE40" s="57">
        <f t="shared" si="17"/>
        <v>6.3167209999999807</v>
      </c>
      <c r="AF40" s="64">
        <f t="shared" ref="AF40" si="23">IF(AF12&gt;0,((1+AF12/200)^2-1)*100,"")</f>
        <v>6.426045690000004</v>
      </c>
      <c r="AG40" s="58">
        <f t="shared" si="17"/>
        <v>3.7545959999999878</v>
      </c>
      <c r="AH40" s="57">
        <f t="shared" si="17"/>
        <v>5.6043969600000132</v>
      </c>
      <c r="AI40" s="57">
        <f t="shared" si="17"/>
        <v>5.9726124900000066</v>
      </c>
      <c r="AJ40" s="57">
        <f t="shared" si="17"/>
        <v>6.4580286225000005</v>
      </c>
      <c r="AK40" s="57" t="str">
        <f t="shared" si="17"/>
        <v/>
      </c>
      <c r="AL40" s="57">
        <f t="shared" si="17"/>
        <v>4.7071260225000078</v>
      </c>
      <c r="AM40" s="57">
        <f t="shared" si="17"/>
        <v>5.6444787225000015</v>
      </c>
      <c r="AN40" s="57">
        <f t="shared" si="17"/>
        <v>6.1332644100000167</v>
      </c>
      <c r="AO40" s="57">
        <f t="shared" si="17"/>
        <v>4.8647681225000072</v>
      </c>
      <c r="AP40" s="57">
        <f t="shared" si="17"/>
        <v>5.7719687024999855</v>
      </c>
      <c r="AQ40" s="57">
        <f t="shared" si="17"/>
        <v>5.8316275025000142</v>
      </c>
      <c r="AR40" s="57" t="str">
        <f t="shared" si="17"/>
        <v/>
      </c>
      <c r="AS40" s="57">
        <f t="shared" si="17"/>
        <v>4.3686992099999822</v>
      </c>
      <c r="AT40" s="57">
        <f t="shared" si="17"/>
        <v>4.3840239224999911</v>
      </c>
      <c r="AU40" s="57">
        <f t="shared" si="17"/>
        <v>4.738849639999998</v>
      </c>
      <c r="AV40" s="57">
        <f t="shared" si="17"/>
        <v>6.0982401600000236</v>
      </c>
      <c r="AW40" s="57">
        <f t="shared" si="17"/>
        <v>3.7688568899999941</v>
      </c>
      <c r="AX40" s="57">
        <f t="shared" si="17"/>
        <v>5.3384059025000097</v>
      </c>
      <c r="AY40" s="57">
        <f t="shared" si="17"/>
        <v>3.1697275625000021</v>
      </c>
      <c r="AZ40" s="57">
        <f t="shared" si="17"/>
        <v>3.8187777225000108</v>
      </c>
      <c r="BA40" s="57">
        <f t="shared" si="17"/>
        <v>4.3809588900000085</v>
      </c>
      <c r="BB40" s="57">
        <f t="shared" si="17"/>
        <v>4.263499902500012</v>
      </c>
      <c r="BC40" s="57">
        <f t="shared" si="17"/>
        <v>5.2604181224999991</v>
      </c>
      <c r="BD40" s="57">
        <f t="shared" si="17"/>
        <v>6.11369132249997</v>
      </c>
      <c r="BE40" s="64">
        <f t="shared" si="17"/>
        <v>6.5085920900000094</v>
      </c>
    </row>
    <row r="41" spans="1:58" x14ac:dyDescent="0.25">
      <c r="A41" s="49">
        <f t="shared" si="11"/>
        <v>41612</v>
      </c>
      <c r="B41" s="57" t="str">
        <f t="shared" si="21"/>
        <v/>
      </c>
      <c r="C41" s="64" t="str">
        <f t="shared" si="21"/>
        <v/>
      </c>
      <c r="D41" s="58">
        <f t="shared" si="21"/>
        <v>3.2042651025000035</v>
      </c>
      <c r="E41" s="64">
        <f>IF(E13&gt;0,((1+E13/200)^2-1)*100,"")</f>
        <v>4.0808039999999934</v>
      </c>
      <c r="F41" s="59">
        <f t="shared" si="21"/>
        <v>4.3554187024999802</v>
      </c>
      <c r="G41" s="59">
        <f t="shared" ref="G41:H41" si="24">IF(G13&gt;0,((1+G13/200)^2-1)*100,"")</f>
        <v>4.576189062499969</v>
      </c>
      <c r="H41" s="59">
        <f t="shared" si="24"/>
        <v>4.6764303225000026</v>
      </c>
      <c r="I41" s="64">
        <f t="shared" si="21"/>
        <v>4.8668162025000239</v>
      </c>
      <c r="J41" s="58"/>
      <c r="K41" s="58"/>
      <c r="L41" s="97">
        <f t="shared" si="14"/>
        <v>41612</v>
      </c>
      <c r="M41" s="57">
        <f t="shared" ref="M41:BE41" si="25">IF(M13&gt;0,((1+M13/200)^2-1)*100,"")</f>
        <v>4.4811065599999811</v>
      </c>
      <c r="N41" s="57">
        <f t="shared" si="25"/>
        <v>4.8084537600000088</v>
      </c>
      <c r="O41" s="57">
        <f t="shared" si="25"/>
        <v>4.9456824899999807</v>
      </c>
      <c r="P41" s="57">
        <f t="shared" si="25"/>
        <v>5.2522105625000037</v>
      </c>
      <c r="Q41" s="57">
        <f t="shared" si="25"/>
        <v>5.8995355625000023</v>
      </c>
      <c r="R41" s="57">
        <f t="shared" si="25"/>
        <v>3.6425802499999715</v>
      </c>
      <c r="S41" s="57">
        <f t="shared" si="25"/>
        <v>4.9313409599999858</v>
      </c>
      <c r="T41" s="57">
        <f t="shared" si="25"/>
        <v>5.1988692225000133</v>
      </c>
      <c r="U41" s="57">
        <f t="shared" si="25"/>
        <v>6.4951761225000126</v>
      </c>
      <c r="V41" s="57">
        <f t="shared" si="25"/>
        <v>6.5147843599999922</v>
      </c>
      <c r="W41" s="57">
        <f t="shared" si="17"/>
        <v>6.9797176100000025</v>
      </c>
      <c r="X41" s="57" t="str">
        <f t="shared" si="25"/>
        <v/>
      </c>
      <c r="Y41" s="57">
        <f t="shared" si="25"/>
        <v>5.21322902250001</v>
      </c>
      <c r="Z41" s="57">
        <f t="shared" si="25"/>
        <v>6.1085408099999849</v>
      </c>
      <c r="AA41" s="57">
        <f t="shared" si="25"/>
        <v>6.3899417025000016</v>
      </c>
      <c r="AB41" s="57">
        <f t="shared" si="25"/>
        <v>7.0304048024999677</v>
      </c>
      <c r="AC41" s="57">
        <f t="shared" si="25"/>
        <v>4.1889732899999865</v>
      </c>
      <c r="AD41" s="57" t="str">
        <f t="shared" si="25"/>
        <v/>
      </c>
      <c r="AE41" s="57">
        <f t="shared" si="25"/>
        <v>6.3414688399999974</v>
      </c>
      <c r="AF41" s="64">
        <f t="shared" ref="AF41" si="26">IF(AF13&gt;0,((1+AF13/200)^2-1)*100,"")</f>
        <v>6.4590604099999949</v>
      </c>
      <c r="AG41" s="58">
        <f t="shared" si="25"/>
        <v>3.7943252024999818</v>
      </c>
      <c r="AH41" s="57">
        <f t="shared" si="25"/>
        <v>5.6455065600000243</v>
      </c>
      <c r="AI41" s="57">
        <f t="shared" si="25"/>
        <v>6.0127640624999978</v>
      </c>
      <c r="AJ41" s="57">
        <f t="shared" si="25"/>
        <v>6.5013680025000076</v>
      </c>
      <c r="AK41" s="57" t="str">
        <f t="shared" si="25"/>
        <v/>
      </c>
      <c r="AL41" s="57">
        <f t="shared" si="25"/>
        <v>4.7429433599999848</v>
      </c>
      <c r="AM41" s="57">
        <f t="shared" si="25"/>
        <v>5.677372002500003</v>
      </c>
      <c r="AN41" s="57">
        <f t="shared" si="25"/>
        <v>6.1682944400000217</v>
      </c>
      <c r="AO41" s="57">
        <f t="shared" si="25"/>
        <v>4.9026608399999727</v>
      </c>
      <c r="AP41" s="57">
        <f t="shared" si="25"/>
        <v>5.8089963225000041</v>
      </c>
      <c r="AQ41" s="57">
        <f t="shared" si="25"/>
        <v>5.878955062500002</v>
      </c>
      <c r="AR41" s="57" t="str">
        <f t="shared" si="25"/>
        <v/>
      </c>
      <c r="AS41" s="57">
        <f t="shared" si="25"/>
        <v>4.4105894224999886</v>
      </c>
      <c r="AT41" s="57">
        <f t="shared" si="25"/>
        <v>4.4259172099999855</v>
      </c>
      <c r="AU41" s="57">
        <f t="shared" si="25"/>
        <v>4.7767196025000125</v>
      </c>
      <c r="AV41" s="57">
        <f t="shared" si="25"/>
        <v>6.1394457600000063</v>
      </c>
      <c r="AW41" s="57">
        <f t="shared" si="25"/>
        <v>3.7882125224999896</v>
      </c>
      <c r="AX41" s="57">
        <f t="shared" si="25"/>
        <v>5.3384059025000097</v>
      </c>
      <c r="AY41" s="57">
        <f t="shared" si="25"/>
        <v>3.1829324099999834</v>
      </c>
      <c r="AZ41" s="57">
        <f t="shared" si="25"/>
        <v>3.8575001024999889</v>
      </c>
      <c r="BA41" s="57">
        <f t="shared" si="25"/>
        <v>4.4197859599999889</v>
      </c>
      <c r="BB41" s="57">
        <f t="shared" si="25"/>
        <v>4.2992412899999888</v>
      </c>
      <c r="BC41" s="57">
        <f t="shared" si="25"/>
        <v>5.2983822499999889</v>
      </c>
      <c r="BD41" s="57">
        <f t="shared" si="25"/>
        <v>6.1518090000000081</v>
      </c>
      <c r="BE41" s="64">
        <f t="shared" si="25"/>
        <v>6.5488450624999972</v>
      </c>
    </row>
    <row r="42" spans="1:58" x14ac:dyDescent="0.25">
      <c r="A42" s="49">
        <f t="shared" si="11"/>
        <v>41613</v>
      </c>
      <c r="B42" s="57" t="str">
        <f t="shared" si="21"/>
        <v/>
      </c>
      <c r="C42" s="64" t="str">
        <f t="shared" si="21"/>
        <v/>
      </c>
      <c r="D42" s="58">
        <f t="shared" si="21"/>
        <v>3.2205200625000208</v>
      </c>
      <c r="E42" s="64">
        <f t="shared" si="21"/>
        <v>4.0920265024999791</v>
      </c>
      <c r="F42" s="59">
        <f t="shared" si="21"/>
        <v>4.3625696399999914</v>
      </c>
      <c r="G42" s="59">
        <f t="shared" ref="G42:H42" si="27">IF(G14&gt;0,((1+G14/200)^2-1)*100,"")</f>
        <v>4.5751664400000225</v>
      </c>
      <c r="H42" s="59">
        <f t="shared" si="27"/>
        <v>4.6835922499999905</v>
      </c>
      <c r="I42" s="64">
        <f t="shared" si="21"/>
        <v>4.8575999999999953</v>
      </c>
      <c r="J42" s="58"/>
      <c r="K42" s="58"/>
      <c r="L42" s="97">
        <f t="shared" si="14"/>
        <v>41613</v>
      </c>
      <c r="M42" s="57">
        <f t="shared" ref="M42:BE42" si="28">IF(M14&gt;0,((1+M14/200)^2-1)*100,"")</f>
        <v>4.5005285024999786</v>
      </c>
      <c r="N42" s="57">
        <f t="shared" si="28"/>
        <v>4.8340493224999781</v>
      </c>
      <c r="O42" s="57">
        <f t="shared" si="28"/>
        <v>4.9641230400000236</v>
      </c>
      <c r="P42" s="57">
        <f t="shared" si="28"/>
        <v>5.2829905625000118</v>
      </c>
      <c r="Q42" s="57">
        <f t="shared" si="28"/>
        <v>5.926293202499977</v>
      </c>
      <c r="R42" s="57">
        <f t="shared" si="28"/>
        <v>3.571329000000012</v>
      </c>
      <c r="S42" s="57">
        <f t="shared" si="28"/>
        <v>4.9467069224999882</v>
      </c>
      <c r="T42" s="57">
        <f t="shared" si="28"/>
        <v>5.2152805024999749</v>
      </c>
      <c r="U42" s="57">
        <f t="shared" si="28"/>
        <v>6.556070759999999</v>
      </c>
      <c r="V42" s="57">
        <f t="shared" si="28"/>
        <v>6.5405874224999883</v>
      </c>
      <c r="W42" s="57">
        <f t="shared" si="28"/>
        <v>7.1152551224999749</v>
      </c>
      <c r="X42" s="57" t="str">
        <f t="shared" si="28"/>
        <v/>
      </c>
      <c r="Y42" s="57">
        <f t="shared" si="28"/>
        <v>5.251184639999984</v>
      </c>
      <c r="Z42" s="57">
        <f t="shared" si="28"/>
        <v>6.1291436099999874</v>
      </c>
      <c r="AA42" s="57">
        <f t="shared" si="28"/>
        <v>6.4167612224999893</v>
      </c>
      <c r="AB42" s="57">
        <f t="shared" si="28"/>
        <v>7.0635131225000203</v>
      </c>
      <c r="AC42" s="57">
        <f>IF(AC14&gt;0,((1+AC14/200)^2-1)*100,"")</f>
        <v>4.2032639999999954</v>
      </c>
      <c r="AD42" s="57" t="str">
        <f t="shared" si="28"/>
        <v/>
      </c>
      <c r="AE42" s="57">
        <f t="shared" si="28"/>
        <v>6.4786653224999879</v>
      </c>
      <c r="AF42" s="57">
        <f t="shared" ref="AF42" si="29">IF(AF14&gt;0,((1+AF14/200)^2-1)*100,"")</f>
        <v>6.4796972099999905</v>
      </c>
      <c r="AG42" s="57">
        <f t="shared" si="28"/>
        <v>3.7576518225000077</v>
      </c>
      <c r="AH42" s="57">
        <f t="shared" si="28"/>
        <v>5.6578409999999968</v>
      </c>
      <c r="AI42" s="57">
        <f t="shared" si="28"/>
        <v>6.0323278399999847</v>
      </c>
      <c r="AJ42" s="57">
        <f t="shared" si="28"/>
        <v>6.5302658225000032</v>
      </c>
      <c r="AK42" s="57" t="str">
        <f t="shared" si="28"/>
        <v/>
      </c>
      <c r="AL42" s="57">
        <f t="shared" si="28"/>
        <v>4.7542015025000106</v>
      </c>
      <c r="AM42" s="57">
        <f t="shared" si="28"/>
        <v>5.6989610000000024</v>
      </c>
      <c r="AN42" s="57">
        <f t="shared" si="28"/>
        <v>6.2002386224999873</v>
      </c>
      <c r="AO42" s="57">
        <f t="shared" si="28"/>
        <v>4.9170004099999831</v>
      </c>
      <c r="AP42" s="57">
        <f t="shared" si="28"/>
        <v>5.8264838400000185</v>
      </c>
      <c r="AQ42" s="57">
        <f t="shared" si="28"/>
        <v>5.8913031224999912</v>
      </c>
      <c r="AR42" s="57" t="str">
        <f t="shared" si="28"/>
        <v/>
      </c>
      <c r="AS42" s="57">
        <f t="shared" si="28"/>
        <v>4.4208078225000058</v>
      </c>
      <c r="AT42" s="57">
        <f t="shared" si="28"/>
        <v>4.4351144224999972</v>
      </c>
      <c r="AU42" s="57">
        <f t="shared" si="28"/>
        <v>4.7920742399999883</v>
      </c>
      <c r="AV42" s="57">
        <f t="shared" si="28"/>
        <v>6.169324822500033</v>
      </c>
      <c r="AW42" s="57">
        <f t="shared" si="28"/>
        <v>3.7780251225000061</v>
      </c>
      <c r="AX42" s="57">
        <f t="shared" si="28"/>
        <v>5.3784371599999936</v>
      </c>
      <c r="AY42" s="57">
        <f t="shared" si="28"/>
        <v>3.1656647025000151</v>
      </c>
      <c r="AZ42" s="57">
        <f t="shared" si="28"/>
        <v>3.8503664899999901</v>
      </c>
      <c r="BA42" s="57">
        <f t="shared" si="28"/>
        <v>4.4371583025000216</v>
      </c>
      <c r="BB42" s="57">
        <f t="shared" si="28"/>
        <v>4.3002625624999791</v>
      </c>
      <c r="BC42" s="57">
        <f t="shared" si="28"/>
        <v>5.3117226225000147</v>
      </c>
      <c r="BD42" s="57">
        <f t="shared" si="28"/>
        <v>6.1816898025000011</v>
      </c>
      <c r="BE42" s="64">
        <f t="shared" si="28"/>
        <v>6.5849759999999868</v>
      </c>
    </row>
    <row r="43" spans="1:58" x14ac:dyDescent="0.25">
      <c r="A43" s="49">
        <f t="shared" si="11"/>
        <v>41614</v>
      </c>
      <c r="B43" s="57" t="str">
        <f t="shared" si="21"/>
        <v/>
      </c>
      <c r="C43" s="64" t="str">
        <f t="shared" si="21"/>
        <v/>
      </c>
      <c r="D43" s="58">
        <f t="shared" si="21"/>
        <v>3.2316960900000025</v>
      </c>
      <c r="E43" s="64">
        <f t="shared" si="21"/>
        <v>4.0971278400000255</v>
      </c>
      <c r="F43" s="59">
        <f t="shared" si="21"/>
        <v>4.3686992099999822</v>
      </c>
      <c r="G43" s="59">
        <f t="shared" ref="G43:H43" si="30">IF(G15&gt;0,((1+G15/200)^2-1)*100,"")</f>
        <v>4.5894836100000225</v>
      </c>
      <c r="H43" s="59">
        <f t="shared" si="30"/>
        <v>4.6887080624999911</v>
      </c>
      <c r="I43" s="64">
        <f t="shared" si="21"/>
        <v>4.8647681225000072</v>
      </c>
      <c r="J43" s="58"/>
      <c r="K43" s="58"/>
      <c r="L43" s="97">
        <f t="shared" si="14"/>
        <v>41614</v>
      </c>
      <c r="M43" s="57">
        <f t="shared" ref="M43:BE43" si="31">IF(M15&gt;0,((1+M15/200)^2-1)*100,"")</f>
        <v>4.4657747224999822</v>
      </c>
      <c r="N43" s="57">
        <f t="shared" si="31"/>
        <v>4.8033350225000104</v>
      </c>
      <c r="O43" s="57">
        <f t="shared" si="31"/>
        <v>4.9405604024999938</v>
      </c>
      <c r="P43" s="57">
        <f t="shared" si="31"/>
        <v>5.2593921599999982</v>
      </c>
      <c r="Q43" s="57">
        <f t="shared" si="31"/>
        <v>5.8913031224999912</v>
      </c>
      <c r="R43" s="57">
        <f t="shared" si="31"/>
        <v>3.5275725224999999</v>
      </c>
      <c r="S43" s="57">
        <f t="shared" si="31"/>
        <v>4.9077820025000163</v>
      </c>
      <c r="T43" s="57">
        <f t="shared" si="31"/>
        <v>5.1752802500000028</v>
      </c>
      <c r="U43" s="57">
        <f t="shared" si="31"/>
        <v>6.5457484100000185</v>
      </c>
      <c r="V43" s="57">
        <f t="shared" si="31"/>
        <v>6.51168820250001</v>
      </c>
      <c r="W43" s="57">
        <f t="shared" si="31"/>
        <v>7.0862780625000177</v>
      </c>
      <c r="X43" s="57" t="str">
        <f t="shared" si="31"/>
        <v/>
      </c>
      <c r="Y43" s="57">
        <f t="shared" si="31"/>
        <v>5.2152805024999749</v>
      </c>
      <c r="Z43" s="57">
        <f t="shared" si="31"/>
        <v>6.1023603600000031</v>
      </c>
      <c r="AA43" s="57">
        <f t="shared" si="31"/>
        <v>6.386847359999992</v>
      </c>
      <c r="AB43" s="57">
        <f t="shared" si="31"/>
        <v>7.0355776400000014</v>
      </c>
      <c r="AC43" s="57">
        <f t="shared" si="31"/>
        <v>4.1787662399999981</v>
      </c>
      <c r="AD43" s="57" t="str">
        <f t="shared" si="31"/>
        <v/>
      </c>
      <c r="AE43" s="57">
        <f t="shared" si="31"/>
        <v>6.449774502499972</v>
      </c>
      <c r="AF43" s="57">
        <f t="shared" ref="AF43" si="32">IF(AF15&gt;0,((1+AF15/200)^2-1)*100,"")</f>
        <v>6.4508062499999852</v>
      </c>
      <c r="AG43" s="57">
        <f t="shared" si="31"/>
        <v>3.6670148900000088</v>
      </c>
      <c r="AH43" s="57">
        <f t="shared" si="31"/>
        <v>5.6372840000000091</v>
      </c>
      <c r="AI43" s="57">
        <f t="shared" si="31"/>
        <v>6.0014384900000106</v>
      </c>
      <c r="AJ43" s="57">
        <f t="shared" si="31"/>
        <v>6.5096241225000018</v>
      </c>
      <c r="AK43" s="57" t="str">
        <f t="shared" si="31"/>
        <v/>
      </c>
      <c r="AL43" s="57">
        <f t="shared" si="31"/>
        <v>4.7183822400000075</v>
      </c>
      <c r="AM43" s="57">
        <f t="shared" si="31"/>
        <v>5.6681202499999861</v>
      </c>
      <c r="AN43" s="57">
        <f t="shared" si="31"/>
        <v>6.169324822500033</v>
      </c>
      <c r="AO43" s="57">
        <f t="shared" si="31"/>
        <v>4.8760328099999972</v>
      </c>
      <c r="AP43" s="57">
        <f t="shared" si="31"/>
        <v>5.7915102500000204</v>
      </c>
      <c r="AQ43" s="57">
        <f t="shared" si="31"/>
        <v>5.8573476899999921</v>
      </c>
      <c r="AR43" s="57" t="str">
        <f t="shared" si="31"/>
        <v/>
      </c>
      <c r="AS43" s="57">
        <f t="shared" si="31"/>
        <v>4.4289829025000227</v>
      </c>
      <c r="AT43" s="57">
        <f t="shared" si="31"/>
        <v>4.4003715225000128</v>
      </c>
      <c r="AU43" s="57">
        <f t="shared" si="31"/>
        <v>4.7542015025000106</v>
      </c>
      <c r="AV43" s="57">
        <f t="shared" si="31"/>
        <v>6.1332644100000167</v>
      </c>
      <c r="AW43" s="57">
        <f t="shared" si="31"/>
        <v>3.7464473599999826</v>
      </c>
      <c r="AX43" s="57">
        <f t="shared" si="31"/>
        <v>5.334300562499994</v>
      </c>
      <c r="AY43" s="57">
        <f t="shared" si="31"/>
        <v>3.1321491600000195</v>
      </c>
      <c r="AZ43" s="57">
        <f>IF(AZ15&gt;0,((1+AZ15/200)^2-1)*100,"")</f>
        <v>3.811645440000011</v>
      </c>
      <c r="BA43" s="57">
        <f t="shared" si="31"/>
        <v>4.4003715225000128</v>
      </c>
      <c r="BB43" s="57">
        <f>IF(BB15&gt;0,((1+BB15/200)^2-1)*100,"")</f>
        <v>4.2604366399999982</v>
      </c>
      <c r="BC43" s="57">
        <f t="shared" si="31"/>
        <v>5.2706780224999861</v>
      </c>
      <c r="BD43" s="57">
        <f t="shared" si="31"/>
        <v>6.1518090000000081</v>
      </c>
      <c r="BE43" s="64">
        <f t="shared" si="31"/>
        <v>6.5571030224999882</v>
      </c>
    </row>
    <row r="44" spans="1:58" x14ac:dyDescent="0.25">
      <c r="A44" s="49">
        <f t="shared" si="11"/>
        <v>41617</v>
      </c>
      <c r="B44" s="57" t="str">
        <f t="shared" si="21"/>
        <v/>
      </c>
      <c r="C44" s="64" t="str">
        <f t="shared" si="21"/>
        <v/>
      </c>
      <c r="D44" s="58">
        <f t="shared" si="21"/>
        <v>3.2418566400000293</v>
      </c>
      <c r="E44" s="64">
        <f t="shared" si="21"/>
        <v>4.0838646225000108</v>
      </c>
      <c r="F44" s="59">
        <f t="shared" si="21"/>
        <v>4.3543971599999676</v>
      </c>
      <c r="G44" s="59">
        <f t="shared" ref="G44:H44" si="33">IF(G16&gt;0,((1+G16/200)^2-1)*100,"")</f>
        <v>4.570053402499985</v>
      </c>
      <c r="H44" s="59">
        <f t="shared" si="33"/>
        <v>4.6794996900000108</v>
      </c>
      <c r="I44" s="64">
        <f t="shared" si="21"/>
        <v>4.8371209999999998</v>
      </c>
      <c r="J44" s="58"/>
      <c r="K44" s="58"/>
      <c r="L44" s="97">
        <f t="shared" si="14"/>
        <v>41617</v>
      </c>
      <c r="M44" s="57">
        <f t="shared" ref="M44:BE44" si="34">IF(M16&gt;0,((1+M16/200)^2-1)*100,"")</f>
        <v>4.4412461225000088</v>
      </c>
      <c r="N44" s="57">
        <f t="shared" si="34"/>
        <v>4.7787668224999802</v>
      </c>
      <c r="O44" s="57">
        <f t="shared" si="34"/>
        <v>4.9088062500000307</v>
      </c>
      <c r="P44" s="57">
        <f t="shared" si="34"/>
        <v>5.231693062499998</v>
      </c>
      <c r="Q44" s="57">
        <f t="shared" si="34"/>
        <v>5.878955062500002</v>
      </c>
      <c r="R44" s="57">
        <f t="shared" si="34"/>
        <v>3.5560640624999973</v>
      </c>
      <c r="S44" s="57">
        <f t="shared" si="34"/>
        <v>4.8883222499999768</v>
      </c>
      <c r="T44" s="57">
        <f t="shared" si="34"/>
        <v>5.1639995025000163</v>
      </c>
      <c r="U44" s="57">
        <f t="shared" si="34"/>
        <v>6.5282015625000023</v>
      </c>
      <c r="V44" s="57">
        <f t="shared" si="34"/>
        <v>6.4962080900000219</v>
      </c>
      <c r="W44" s="57">
        <f t="shared" si="34"/>
        <v>7.062478410000006</v>
      </c>
      <c r="X44" s="57" t="str">
        <f t="shared" si="34"/>
        <v/>
      </c>
      <c r="Y44" s="57">
        <f t="shared" si="34"/>
        <v>5.1752802500000028</v>
      </c>
      <c r="Z44" s="57">
        <f t="shared" si="34"/>
        <v>6.0858800399999691</v>
      </c>
      <c r="AA44" s="57">
        <f t="shared" si="34"/>
        <v>6.3693136025000152</v>
      </c>
      <c r="AB44" s="57">
        <f t="shared" si="34"/>
        <v>7.0210940100000174</v>
      </c>
      <c r="AC44" s="57">
        <f t="shared" si="34"/>
        <v>4.1654978225000194</v>
      </c>
      <c r="AD44" s="57" t="str">
        <f t="shared" si="34"/>
        <v/>
      </c>
      <c r="AE44" s="57">
        <f t="shared" si="34"/>
        <v>6.4342988900000231</v>
      </c>
      <c r="AF44" s="57">
        <f t="shared" ref="AF44" si="35">IF(AF16&gt;0,((1+AF16/200)^2-1)*100,"")</f>
        <v>6.4342988900000231</v>
      </c>
      <c r="AG44" s="57">
        <f t="shared" si="34"/>
        <v>3.7831187599999927</v>
      </c>
      <c r="AH44" s="57">
        <f t="shared" si="34"/>
        <v>5.5972036025000227</v>
      </c>
      <c r="AI44" s="57">
        <f t="shared" si="34"/>
        <v>5.9684948099999913</v>
      </c>
      <c r="AJ44" s="57">
        <f t="shared" si="34"/>
        <v>6.4673148900000088</v>
      </c>
      <c r="AK44" s="57" t="str">
        <f t="shared" si="34"/>
        <v/>
      </c>
      <c r="AL44" s="57">
        <f t="shared" si="34"/>
        <v>4.6989400625000011</v>
      </c>
      <c r="AM44" s="57">
        <f t="shared" si="34"/>
        <v>5.6465344024999808</v>
      </c>
      <c r="AN44" s="57">
        <f t="shared" si="34"/>
        <v>6.1476878400000157</v>
      </c>
      <c r="AO44" s="57">
        <f t="shared" si="34"/>
        <v>4.8647681225000072</v>
      </c>
      <c r="AP44" s="57">
        <f t="shared" si="34"/>
        <v>5.7791680099999798</v>
      </c>
      <c r="AQ44" s="57">
        <f t="shared" si="34"/>
        <v>5.8470592400000188</v>
      </c>
      <c r="AR44" s="57" t="str">
        <f t="shared" si="34"/>
        <v/>
      </c>
      <c r="AS44" s="57">
        <f t="shared" si="34"/>
        <v>4.3676776025000308</v>
      </c>
      <c r="AT44" s="57">
        <f t="shared" si="34"/>
        <v>4.3819805625000319</v>
      </c>
      <c r="AU44" s="57">
        <f t="shared" si="34"/>
        <v>4.7347560000000177</v>
      </c>
      <c r="AV44" s="57">
        <f t="shared" si="34"/>
        <v>6.1229625600000004</v>
      </c>
      <c r="AW44" s="57">
        <f t="shared" si="34"/>
        <v>3.740336089999996</v>
      </c>
      <c r="AX44" s="57">
        <f t="shared" si="34"/>
        <v>5.293251562500001</v>
      </c>
      <c r="AY44" s="57">
        <f t="shared" si="34"/>
        <v>3.1514453225000238</v>
      </c>
      <c r="AZ44" s="57">
        <f t="shared" si="34"/>
        <v>3.7963628024999974</v>
      </c>
      <c r="BA44" s="57">
        <f t="shared" si="34"/>
        <v>4.3789155600000074</v>
      </c>
      <c r="BB44" s="57">
        <f t="shared" si="34"/>
        <v>4.250226090000031</v>
      </c>
      <c r="BC44" s="57">
        <f t="shared" si="34"/>
        <v>5.2419515625000246</v>
      </c>
      <c r="BD44" s="57">
        <f t="shared" si="34"/>
        <v>6.1312040000000012</v>
      </c>
      <c r="BE44" s="64">
        <f t="shared" si="34"/>
        <v>6.5416196099999935</v>
      </c>
    </row>
    <row r="45" spans="1:58" x14ac:dyDescent="0.25">
      <c r="A45" s="49">
        <f t="shared" si="11"/>
        <v>41618</v>
      </c>
      <c r="B45" s="57" t="str">
        <f t="shared" si="21"/>
        <v/>
      </c>
      <c r="C45" s="64" t="str">
        <f t="shared" si="21"/>
        <v/>
      </c>
      <c r="D45" s="58">
        <f t="shared" si="21"/>
        <v>3.2367763024999885</v>
      </c>
      <c r="E45" s="64">
        <f t="shared" si="21"/>
        <v>4.0797838025000033</v>
      </c>
      <c r="F45" s="59">
        <f t="shared" si="21"/>
        <v>4.3441820099999973</v>
      </c>
      <c r="G45" s="59">
        <f t="shared" ref="G45:H45" si="36">IF(G17&gt;0,((1+G17/200)^2-1)*100,"")</f>
        <v>4.5690308100000188</v>
      </c>
      <c r="H45" s="59">
        <f t="shared" si="36"/>
        <v>4.6733609999999759</v>
      </c>
      <c r="I45" s="64">
        <f>IF(I17&gt;0,((1+I17/200)^2-1)*100,"")</f>
        <v>4.8453123600000092</v>
      </c>
      <c r="J45" s="58"/>
      <c r="K45" s="58"/>
      <c r="L45" s="97">
        <f t="shared" si="14"/>
        <v>41618</v>
      </c>
      <c r="M45" s="57">
        <f t="shared" ref="M45:BE45" si="37">IF(M17&gt;0,((1+M17/200)^2-1)*100,"")</f>
        <v>4.4453340224999804</v>
      </c>
      <c r="N45" s="57">
        <f t="shared" si="37"/>
        <v>4.7818376900000015</v>
      </c>
      <c r="O45" s="57">
        <f t="shared" si="37"/>
        <v>4.9098305024999789</v>
      </c>
      <c r="P45" s="57">
        <f t="shared" si="37"/>
        <v>5.240925690000009</v>
      </c>
      <c r="Q45" s="57">
        <f t="shared" si="37"/>
        <v>5.8799840400000081</v>
      </c>
      <c r="R45" s="57">
        <f t="shared" si="37"/>
        <v>3.5642052225000054</v>
      </c>
      <c r="S45" s="57">
        <f t="shared" si="37"/>
        <v>4.8852498225000041</v>
      </c>
      <c r="T45" s="57">
        <f t="shared" si="37"/>
        <v>5.1619485225000039</v>
      </c>
      <c r="U45" s="57">
        <f t="shared" si="37"/>
        <v>6.5282015625000023</v>
      </c>
      <c r="V45" s="57">
        <f t="shared" si="37"/>
        <v>6.5013680025000076</v>
      </c>
      <c r="W45" s="57">
        <f t="shared" si="37"/>
        <v>7.0573049225000073</v>
      </c>
      <c r="X45" s="57" t="str">
        <f t="shared" si="37"/>
        <v/>
      </c>
      <c r="Y45" s="57">
        <f t="shared" si="37"/>
        <v>5.1978435599999928</v>
      </c>
      <c r="Z45" s="57">
        <f t="shared" si="37"/>
        <v>6.0899999999999954</v>
      </c>
      <c r="AA45" s="57">
        <f t="shared" si="37"/>
        <v>6.3744704399999907</v>
      </c>
      <c r="AB45" s="57">
        <f t="shared" si="37"/>
        <v>7.0221285225000152</v>
      </c>
      <c r="AC45" s="57">
        <f t="shared" si="37"/>
        <v>4.1695803224999883</v>
      </c>
      <c r="AD45" s="57" t="str">
        <f t="shared" si="37"/>
        <v/>
      </c>
      <c r="AE45" s="57">
        <f t="shared" si="37"/>
        <v>6.4342988900000231</v>
      </c>
      <c r="AF45" s="57">
        <f t="shared" ref="AF45" si="38">IF(AF17&gt;0,((1+AF17/200)^2-1)*100,"")</f>
        <v>6.4363622399999931</v>
      </c>
      <c r="AG45" s="57">
        <f t="shared" si="37"/>
        <v>3.7484844900000036</v>
      </c>
      <c r="AH45" s="57">
        <f t="shared" si="37"/>
        <v>5.5951484025000164</v>
      </c>
      <c r="AI45" s="57">
        <f t="shared" si="37"/>
        <v>5.9736419225000281</v>
      </c>
      <c r="AJ45" s="57">
        <f t="shared" si="37"/>
        <v>6.4652512399999917</v>
      </c>
      <c r="AK45" s="57" t="str">
        <f t="shared" si="37"/>
        <v/>
      </c>
      <c r="AL45" s="57">
        <f t="shared" si="37"/>
        <v>4.7153123024999744</v>
      </c>
      <c r="AM45" s="57">
        <f t="shared" si="37"/>
        <v>5.6527015625000177</v>
      </c>
      <c r="AN45" s="57">
        <f t="shared" si="37"/>
        <v>6.1548999225000234</v>
      </c>
      <c r="AO45" s="57">
        <f t="shared" si="37"/>
        <v>4.8637440899999884</v>
      </c>
      <c r="AP45" s="57">
        <f t="shared" si="37"/>
        <v>5.7791680099999798</v>
      </c>
      <c r="AQ45" s="57">
        <f t="shared" si="37"/>
        <v>5.8439728024999971</v>
      </c>
      <c r="AR45" s="57" t="str">
        <f t="shared" si="37"/>
        <v/>
      </c>
      <c r="AS45" s="57">
        <f t="shared" si="37"/>
        <v>4.3697208224999784</v>
      </c>
      <c r="AT45" s="57">
        <f t="shared" si="37"/>
        <v>4.4034368399999746</v>
      </c>
      <c r="AU45" s="57">
        <f t="shared" si="37"/>
        <v>4.7419199225000153</v>
      </c>
      <c r="AV45" s="57">
        <f t="shared" si="37"/>
        <v>6.1631426024999714</v>
      </c>
      <c r="AW45" s="57">
        <f t="shared" si="37"/>
        <v>3.7566332099999933</v>
      </c>
      <c r="AX45" s="57">
        <f t="shared" si="37"/>
        <v>5.2953038225000082</v>
      </c>
      <c r="AY45" s="57">
        <f t="shared" si="37"/>
        <v>3.1514453225000238</v>
      </c>
      <c r="AZ45" s="57">
        <f t="shared" si="37"/>
        <v>3.8024757224999872</v>
      </c>
      <c r="BA45" s="57">
        <f t="shared" si="37"/>
        <v>4.3615480624999758</v>
      </c>
      <c r="BB45" s="57">
        <f t="shared" si="37"/>
        <v>4.2665632099999851</v>
      </c>
      <c r="BC45" s="57">
        <f t="shared" si="37"/>
        <v>5.2357964024999815</v>
      </c>
      <c r="BD45" s="57">
        <f t="shared" si="37"/>
        <v>6.1373852899999859</v>
      </c>
      <c r="BE45" s="64">
        <f t="shared" si="37"/>
        <v>6.5416196099999935</v>
      </c>
    </row>
    <row r="46" spans="1:58" x14ac:dyDescent="0.25">
      <c r="A46" s="49">
        <f t="shared" si="11"/>
        <v>41619</v>
      </c>
      <c r="B46" s="57" t="str">
        <f t="shared" si="21"/>
        <v/>
      </c>
      <c r="C46" s="64" t="str">
        <f t="shared" si="21"/>
        <v/>
      </c>
      <c r="D46" s="58">
        <f t="shared" si="21"/>
        <v>3.235760249999986</v>
      </c>
      <c r="E46" s="64">
        <f t="shared" si="21"/>
        <v>4.0859050624999949</v>
      </c>
      <c r="F46" s="59">
        <f t="shared" si="21"/>
        <v>4.347246502500024</v>
      </c>
      <c r="G46" s="59">
        <f t="shared" ref="G46:H46" si="39">IF(G18&gt;0,((1+G18/200)^2-1)*100,"")</f>
        <v>4.5680082225000085</v>
      </c>
      <c r="H46" s="59">
        <f t="shared" si="39"/>
        <v>4.6754072099999933</v>
      </c>
      <c r="I46" s="64">
        <f t="shared" si="21"/>
        <v>4.8453123600000092</v>
      </c>
      <c r="J46" s="58"/>
      <c r="K46" s="58"/>
      <c r="L46" s="97">
        <f t="shared" si="14"/>
        <v>41619</v>
      </c>
      <c r="M46" s="57">
        <f t="shared" ref="M46:BE46" si="40">IF(M18&gt;0,((1+M18/200)^2-1)*100,"")</f>
        <v>4.4392022024999811</v>
      </c>
      <c r="N46" s="57">
        <f t="shared" si="40"/>
        <v>4.7818376900000015</v>
      </c>
      <c r="O46" s="57">
        <f t="shared" si="40"/>
        <v>4.9159761224999876</v>
      </c>
      <c r="P46" s="57">
        <f t="shared" si="40"/>
        <v>5.2460551025000024</v>
      </c>
      <c r="Q46" s="57">
        <f t="shared" si="40"/>
        <v>5.8892450625000148</v>
      </c>
      <c r="R46" s="57">
        <f t="shared" si="40"/>
        <v>3.6466524900000019</v>
      </c>
      <c r="S46" s="57">
        <f t="shared" si="40"/>
        <v>4.8862739600000094</v>
      </c>
      <c r="T46" s="57">
        <f t="shared" si="40"/>
        <v>5.1660505024999859</v>
      </c>
      <c r="U46" s="57">
        <f t="shared" si="40"/>
        <v>6.5343944024999878</v>
      </c>
      <c r="V46" s="57">
        <f t="shared" si="40"/>
        <v>6.5054960224999903</v>
      </c>
      <c r="W46" s="57">
        <f t="shared" si="40"/>
        <v>7.0645478400000128</v>
      </c>
      <c r="X46" s="57" t="str">
        <f t="shared" si="40"/>
        <v/>
      </c>
      <c r="Y46" s="57">
        <f t="shared" si="40"/>
        <v>5.1814336399999883</v>
      </c>
      <c r="Z46" s="57">
        <f t="shared" si="40"/>
        <v>6.094120039999984</v>
      </c>
      <c r="AA46" s="57">
        <f t="shared" si="40"/>
        <v>6.3796274024999766</v>
      </c>
      <c r="AB46" s="57">
        <f t="shared" si="40"/>
        <v>7.029370250000011</v>
      </c>
      <c r="AC46" s="57">
        <f t="shared" si="40"/>
        <v>4.1461070400000244</v>
      </c>
      <c r="AD46" s="57" t="str">
        <f t="shared" si="40"/>
        <v/>
      </c>
      <c r="AE46" s="57">
        <f t="shared" si="40"/>
        <v>6.4404890000000048</v>
      </c>
      <c r="AF46" s="57">
        <f t="shared" ref="AF46" si="41">IF(AF18&gt;0,((1+AF18/200)^2-1)*100,"")</f>
        <v>6.4435841224999901</v>
      </c>
      <c r="AG46" s="57">
        <f t="shared" si="40"/>
        <v>3.7688568899999941</v>
      </c>
      <c r="AH46" s="57">
        <f t="shared" si="40"/>
        <v>5.6198121224999786</v>
      </c>
      <c r="AI46" s="57">
        <f t="shared" si="40"/>
        <v>5.9726124900000066</v>
      </c>
      <c r="AJ46" s="57">
        <f t="shared" si="40"/>
        <v>6.4755696900000048</v>
      </c>
      <c r="AK46" s="57" t="str">
        <f t="shared" si="40"/>
        <v/>
      </c>
      <c r="AL46" s="57">
        <f t="shared" si="40"/>
        <v>4.6958704099999915</v>
      </c>
      <c r="AM46" s="57">
        <f t="shared" si="40"/>
        <v>5.6506458225000111</v>
      </c>
      <c r="AN46" s="57">
        <f t="shared" si="40"/>
        <v>6.1569605624999912</v>
      </c>
      <c r="AO46" s="57">
        <f t="shared" si="40"/>
        <v>4.8709124224999956</v>
      </c>
      <c r="AP46" s="57">
        <f t="shared" si="40"/>
        <v>5.7873960899999854</v>
      </c>
      <c r="AQ46" s="57">
        <f t="shared" si="40"/>
        <v>5.8511745599999943</v>
      </c>
      <c r="AR46" s="57" t="str">
        <f t="shared" si="40"/>
        <v/>
      </c>
      <c r="AS46" s="57">
        <f t="shared" si="40"/>
        <v>4.4116112399999796</v>
      </c>
      <c r="AT46" s="57">
        <f t="shared" si="40"/>
        <v>4.4003715225000128</v>
      </c>
      <c r="AU46" s="57">
        <f t="shared" si="40"/>
        <v>4.7429433599999848</v>
      </c>
      <c r="AV46" s="57">
        <f t="shared" si="40"/>
        <v>6.169324822500033</v>
      </c>
      <c r="AW46" s="57">
        <f t="shared" si="40"/>
        <v>3.7556146025000015</v>
      </c>
      <c r="AX46" s="57">
        <f t="shared" si="40"/>
        <v>5.3035130625000093</v>
      </c>
      <c r="AY46" s="57">
        <f t="shared" si="40"/>
        <v>3.1809008399999783</v>
      </c>
      <c r="AZ46" s="57">
        <f t="shared" si="40"/>
        <v>3.7902500625000002</v>
      </c>
      <c r="BA46" s="57">
        <f t="shared" si="40"/>
        <v>4.3646128100000015</v>
      </c>
      <c r="BB46" s="57">
        <f t="shared" si="40"/>
        <v>4.253289202499988</v>
      </c>
      <c r="BC46" s="57">
        <f t="shared" si="40"/>
        <v>5.242977439999974</v>
      </c>
      <c r="BD46" s="57">
        <f t="shared" si="40"/>
        <v>6.1415062500000284</v>
      </c>
      <c r="BE46" s="64">
        <f t="shared" si="40"/>
        <v>6.5498772900000057</v>
      </c>
    </row>
    <row r="47" spans="1:58" x14ac:dyDescent="0.25">
      <c r="A47" s="49">
        <f t="shared" si="11"/>
        <v>41620</v>
      </c>
      <c r="B47" s="57" t="str">
        <f t="shared" si="21"/>
        <v/>
      </c>
      <c r="C47" s="64" t="str">
        <f t="shared" si="21"/>
        <v/>
      </c>
      <c r="D47" s="58">
        <f t="shared" si="21"/>
        <v>3.2418566400000293</v>
      </c>
      <c r="E47" s="64">
        <f t="shared" si="21"/>
        <v>4.1012089999999946</v>
      </c>
      <c r="F47" s="59">
        <f t="shared" si="21"/>
        <v>4.3605264900000273</v>
      </c>
      <c r="G47" s="59">
        <f t="shared" ref="G47:H47" si="42">IF(G19&gt;0,((1+G19/200)^2-1)*100,"")</f>
        <v>4.587438240000008</v>
      </c>
      <c r="H47" s="59">
        <f t="shared" si="42"/>
        <v>4.6979168400000049</v>
      </c>
      <c r="I47" s="64">
        <f t="shared" si="21"/>
        <v>4.8739846400000175</v>
      </c>
      <c r="J47" s="58"/>
      <c r="K47" s="58"/>
      <c r="L47" s="97">
        <f t="shared" si="14"/>
        <v>41620</v>
      </c>
      <c r="M47" s="57">
        <f t="shared" ref="M47:BE47" si="43">IF(M19&gt;0,((1+M19/200)^2-1)*100,"")</f>
        <v>4.4903062025000162</v>
      </c>
      <c r="N47" s="57">
        <f t="shared" si="43"/>
        <v>4.8412166399999901</v>
      </c>
      <c r="O47" s="57">
        <f t="shared" si="43"/>
        <v>4.9794914024999803</v>
      </c>
      <c r="P47" s="57">
        <f t="shared" si="43"/>
        <v>5.3106964100000154</v>
      </c>
      <c r="Q47" s="57">
        <f t="shared" si="43"/>
        <v>5.9489369225000033</v>
      </c>
      <c r="R47" s="57">
        <f t="shared" si="43"/>
        <v>3.5815062499999772</v>
      </c>
      <c r="S47" s="57">
        <f t="shared" si="43"/>
        <v>4.9426092225000051</v>
      </c>
      <c r="T47" s="57">
        <f t="shared" si="43"/>
        <v>5.2337447225</v>
      </c>
      <c r="U47" s="57">
        <f t="shared" si="43"/>
        <v>6.5870408100000111</v>
      </c>
      <c r="V47" s="57">
        <f t="shared" si="43"/>
        <v>6.5632967024999989</v>
      </c>
      <c r="W47" s="57">
        <f t="shared" si="43"/>
        <v>7.1028359024999821</v>
      </c>
      <c r="X47" s="57" t="str">
        <f t="shared" si="43"/>
        <v/>
      </c>
      <c r="Y47" s="57">
        <f t="shared" si="43"/>
        <v>5.2419515625000246</v>
      </c>
      <c r="Z47" s="57">
        <f t="shared" si="43"/>
        <v>6.1528393025000128</v>
      </c>
      <c r="AA47" s="57">
        <f t="shared" si="43"/>
        <v>6.4384256100000092</v>
      </c>
      <c r="AB47" s="57">
        <f t="shared" si="43"/>
        <v>7.0738605224999862</v>
      </c>
      <c r="AC47" s="57">
        <f t="shared" si="43"/>
        <v>4.1828489999999885</v>
      </c>
      <c r="AD47" s="57" t="str">
        <f t="shared" si="43"/>
        <v/>
      </c>
      <c r="AE47" s="57">
        <f t="shared" si="43"/>
        <v>6.4920802499999875</v>
      </c>
      <c r="AF47" s="57">
        <f t="shared" ref="AF47" si="44">IF(AF19&gt;0,((1+AF19/200)^2-1)*100,"")</f>
        <v>6.5013680025000076</v>
      </c>
      <c r="AG47" s="57">
        <f t="shared" si="43"/>
        <v>3.7556146025000015</v>
      </c>
      <c r="AH47" s="57">
        <f t="shared" si="43"/>
        <v>5.6691482024999962</v>
      </c>
      <c r="AI47" s="57">
        <f t="shared" si="43"/>
        <v>6.0385062499999975</v>
      </c>
      <c r="AJ47" s="57">
        <f t="shared" si="43"/>
        <v>6.532330102500028</v>
      </c>
      <c r="AK47" s="57" t="str">
        <f t="shared" si="43"/>
        <v/>
      </c>
      <c r="AL47" s="57">
        <f t="shared" si="43"/>
        <v>4.733732602500007</v>
      </c>
      <c r="AM47" s="57">
        <f t="shared" si="43"/>
        <v>5.7123267224999941</v>
      </c>
      <c r="AN47" s="57">
        <f t="shared" si="43"/>
        <v>6.2208503224999934</v>
      </c>
      <c r="AO47" s="57">
        <f t="shared" si="43"/>
        <v>4.9333896899999896</v>
      </c>
      <c r="AP47" s="57">
        <f t="shared" si="43"/>
        <v>5.8583765624999895</v>
      </c>
      <c r="AQ47" s="57">
        <f t="shared" si="43"/>
        <v>5.9087974400000132</v>
      </c>
      <c r="AR47" s="57" t="str">
        <f t="shared" si="43"/>
        <v/>
      </c>
      <c r="AS47" s="57">
        <f t="shared" si="43"/>
        <v>4.4453340224999804</v>
      </c>
      <c r="AT47" s="57">
        <f t="shared" si="43"/>
        <v>4.4146767224999994</v>
      </c>
      <c r="AU47" s="57">
        <f t="shared" si="43"/>
        <v>4.7941216099999906</v>
      </c>
      <c r="AV47" s="57">
        <f t="shared" si="43"/>
        <v>6.2280648899999846</v>
      </c>
      <c r="AW47" s="57">
        <f t="shared" si="43"/>
        <v>3.7841375024999957</v>
      </c>
      <c r="AX47" s="57">
        <f t="shared" si="43"/>
        <v>5.3671455225000164</v>
      </c>
      <c r="AY47" s="57">
        <f t="shared" si="43"/>
        <v>3.1666804099999668</v>
      </c>
      <c r="AZ47" s="57">
        <f t="shared" si="43"/>
        <v>3.8218344899999757</v>
      </c>
      <c r="BA47" s="57">
        <f t="shared" si="43"/>
        <v>4.4177422499999786</v>
      </c>
      <c r="BB47" s="57">
        <f t="shared" si="43"/>
        <v>4.290050062500006</v>
      </c>
      <c r="BC47" s="57">
        <f t="shared" si="43"/>
        <v>5.3106964100000154</v>
      </c>
      <c r="BD47" s="57">
        <f t="shared" si="43"/>
        <v>6.1992080899999857</v>
      </c>
      <c r="BE47" s="64">
        <f t="shared" si="43"/>
        <v>6.6025275225000124</v>
      </c>
    </row>
    <row r="48" spans="1:58" x14ac:dyDescent="0.25">
      <c r="A48" s="49">
        <f t="shared" si="11"/>
        <v>41621</v>
      </c>
      <c r="B48" s="57" t="str">
        <f t="shared" si="21"/>
        <v/>
      </c>
      <c r="C48" s="64" t="str">
        <f t="shared" si="21"/>
        <v/>
      </c>
      <c r="D48" s="58">
        <f t="shared" si="21"/>
        <v>3.263195422499976</v>
      </c>
      <c r="E48" s="64">
        <f t="shared" si="21"/>
        <v>4.1522302500000219</v>
      </c>
      <c r="F48" s="59">
        <f t="shared" si="21"/>
        <v>4.4259172099999855</v>
      </c>
      <c r="G48" s="59">
        <f t="shared" ref="G48:H48" si="45">IF(G20&gt;0,((1+G20/200)^2-1)*100,"")</f>
        <v>4.6590380900000117</v>
      </c>
      <c r="H48" s="59">
        <f t="shared" si="45"/>
        <v>4.7449902499999919</v>
      </c>
      <c r="I48" s="64">
        <f t="shared" si="21"/>
        <v>4.9282679025000053</v>
      </c>
      <c r="J48" s="58"/>
      <c r="K48" s="58"/>
      <c r="L48" s="97">
        <f t="shared" si="14"/>
        <v>41621</v>
      </c>
      <c r="M48" s="57">
        <f t="shared" ref="M48:BE48" si="46">IF(M20&gt;0,((1+M20/200)^2-1)*100,"")</f>
        <v>4.5025730224999894</v>
      </c>
      <c r="N48" s="57">
        <f t="shared" si="46"/>
        <v>4.8575999999999953</v>
      </c>
      <c r="O48" s="57">
        <f t="shared" si="46"/>
        <v>4.9907622500000137</v>
      </c>
      <c r="P48" s="57">
        <f t="shared" si="46"/>
        <v>5.3301953025000071</v>
      </c>
      <c r="Q48" s="57">
        <f t="shared" si="46"/>
        <v>5.9664360000000194</v>
      </c>
      <c r="R48" s="57">
        <f t="shared" si="46"/>
        <v>3.558099322500019</v>
      </c>
      <c r="S48" s="57">
        <f t="shared" si="46"/>
        <v>4.9467069224999882</v>
      </c>
      <c r="T48" s="57">
        <f t="shared" si="46"/>
        <v>5.2193835224999985</v>
      </c>
      <c r="U48" s="57">
        <f t="shared" si="46"/>
        <v>6.5880732225000127</v>
      </c>
      <c r="V48" s="57">
        <f t="shared" si="46"/>
        <v>6.5571030224999882</v>
      </c>
      <c r="W48" s="57">
        <f t="shared" si="46"/>
        <v>7.1111153024999929</v>
      </c>
      <c r="X48" s="57" t="str">
        <f t="shared" si="46"/>
        <v/>
      </c>
      <c r="Y48" s="57">
        <f t="shared" si="46"/>
        <v>5.2347705600000127</v>
      </c>
      <c r="Z48" s="57">
        <f t="shared" si="46"/>
        <v>6.1044204900000176</v>
      </c>
      <c r="AA48" s="57">
        <f t="shared" si="46"/>
        <v>6.4301722499999991</v>
      </c>
      <c r="AB48" s="57">
        <f t="shared" si="46"/>
        <v>7.0738605224999862</v>
      </c>
      <c r="AC48" s="57">
        <f t="shared" si="46"/>
        <v>4.1889732899999865</v>
      </c>
      <c r="AD48" s="57" t="str">
        <f t="shared" si="46"/>
        <v/>
      </c>
      <c r="AE48" s="57">
        <f t="shared" si="46"/>
        <v>6.4879524900000041</v>
      </c>
      <c r="AF48" s="57">
        <f t="shared" ref="AF48" si="47">IF(AF20&gt;0,((1+AF20/200)^2-1)*100,"")</f>
        <v>6.5333622499999855</v>
      </c>
      <c r="AG48" s="57">
        <f t="shared" si="46"/>
        <v>3.7525588100000284</v>
      </c>
      <c r="AH48" s="57">
        <f t="shared" si="46"/>
        <v>5.6722320900000067</v>
      </c>
      <c r="AI48" s="57">
        <f t="shared" si="46"/>
        <v>6.0426252900000144</v>
      </c>
      <c r="AJ48" s="57">
        <f t="shared" si="46"/>
        <v>6.5416196099999935</v>
      </c>
      <c r="AK48" s="57" t="str">
        <f t="shared" si="46"/>
        <v/>
      </c>
      <c r="AL48" s="57">
        <f t="shared" si="46"/>
        <v>4.7490840900000109</v>
      </c>
      <c r="AM48" s="57">
        <f t="shared" si="46"/>
        <v>5.7359758400000072</v>
      </c>
      <c r="AN48" s="57">
        <f t="shared" si="46"/>
        <v>6.2435255025000025</v>
      </c>
      <c r="AO48" s="57">
        <f t="shared" si="46"/>
        <v>4.9323653224999875</v>
      </c>
      <c r="AP48" s="57">
        <f t="shared" si="46"/>
        <v>5.8542611025000246</v>
      </c>
      <c r="AQ48" s="57">
        <f t="shared" si="46"/>
        <v>5.9211472399999909</v>
      </c>
      <c r="AR48" s="57" t="str">
        <f t="shared" si="46"/>
        <v/>
      </c>
      <c r="AS48" s="57">
        <f t="shared" si="46"/>
        <v>4.4463560099999855</v>
      </c>
      <c r="AT48" s="57">
        <f t="shared" si="46"/>
        <v>4.4146767224999994</v>
      </c>
      <c r="AU48" s="57">
        <f t="shared" si="46"/>
        <v>4.8166440000000144</v>
      </c>
      <c r="AV48" s="57">
        <f t="shared" si="46"/>
        <v>6.2352797024999962</v>
      </c>
      <c r="AW48" s="57">
        <f t="shared" si="46"/>
        <v>3.7800625625000306</v>
      </c>
      <c r="AX48" s="57">
        <f t="shared" si="46"/>
        <v>5.3743310400000244</v>
      </c>
      <c r="AY48" s="57">
        <f t="shared" si="46"/>
        <v>3.1504296900000117</v>
      </c>
      <c r="AZ48" s="57">
        <f t="shared" si="46"/>
        <v>3.8350810025000293</v>
      </c>
      <c r="BA48" s="57">
        <f t="shared" si="46"/>
        <v>4.4279610000000025</v>
      </c>
      <c r="BB48" s="57">
        <f t="shared" si="46"/>
        <v>4.2910712900000147</v>
      </c>
      <c r="BC48" s="57">
        <f t="shared" si="46"/>
        <v>5.314801289999993</v>
      </c>
      <c r="BD48" s="57">
        <f t="shared" si="46"/>
        <v>6.2002386224999873</v>
      </c>
      <c r="BE48" s="64">
        <f t="shared" si="46"/>
        <v>6.6335043224999835</v>
      </c>
    </row>
    <row r="49" spans="1:57" x14ac:dyDescent="0.25">
      <c r="A49" s="49">
        <f t="shared" si="11"/>
        <v>41624</v>
      </c>
      <c r="B49" s="57" t="str">
        <f t="shared" si="21"/>
        <v/>
      </c>
      <c r="C49" s="64" t="str">
        <f t="shared" si="21"/>
        <v/>
      </c>
      <c r="D49" s="58">
        <f t="shared" si="21"/>
        <v>3.2825038400000173</v>
      </c>
      <c r="E49" s="64">
        <f t="shared" si="21"/>
        <v>4.1450865225000078</v>
      </c>
      <c r="F49" s="59">
        <f t="shared" si="21"/>
        <v>4.4167204024999851</v>
      </c>
      <c r="G49" s="59">
        <f t="shared" ref="G49:H49" si="48">IF(G21&gt;0,((1+G21/200)^2-1)*100,"")</f>
        <v>4.6528999999999821</v>
      </c>
      <c r="H49" s="59">
        <f t="shared" si="48"/>
        <v>4.7306624399999997</v>
      </c>
      <c r="I49" s="64">
        <f t="shared" si="21"/>
        <v>4.9098305024999789</v>
      </c>
      <c r="J49" s="58"/>
      <c r="K49" s="58"/>
      <c r="L49" s="97">
        <f t="shared" si="14"/>
        <v>41624</v>
      </c>
      <c r="M49" s="57">
        <f t="shared" ref="M49:BE49" si="49">IF(M21&gt;0,((1+M21/200)^2-1)*100,"")</f>
        <v>4.49746176000001</v>
      </c>
      <c r="N49" s="57">
        <f t="shared" si="49"/>
        <v>4.8535040399999785</v>
      </c>
      <c r="O49" s="57">
        <f t="shared" si="49"/>
        <v>4.9917869025000172</v>
      </c>
      <c r="P49" s="57">
        <f t="shared" si="49"/>
        <v>5.3137750624999924</v>
      </c>
      <c r="Q49" s="57">
        <f t="shared" si="49"/>
        <v>5.9612890624999748</v>
      </c>
      <c r="R49" s="57">
        <f t="shared" si="49"/>
        <v>3.5855772900000193</v>
      </c>
      <c r="S49" s="57">
        <f t="shared" si="49"/>
        <v>4.9508047024999779</v>
      </c>
      <c r="T49" s="57">
        <f t="shared" si="49"/>
        <v>5.240925690000009</v>
      </c>
      <c r="U49" s="57">
        <f t="shared" si="49"/>
        <v>6.5973651599999794</v>
      </c>
      <c r="V49" s="57">
        <f t="shared" si="49"/>
        <v>6.575684602499976</v>
      </c>
      <c r="W49" s="57">
        <f t="shared" si="49"/>
        <v>7.1038708099999903</v>
      </c>
      <c r="X49" s="57" t="str">
        <f t="shared" si="49"/>
        <v/>
      </c>
      <c r="Y49" s="57">
        <f t="shared" si="49"/>
        <v>5.2532364900000017</v>
      </c>
      <c r="Z49" s="57">
        <f t="shared" si="49"/>
        <v>6.157990889999998</v>
      </c>
      <c r="AA49" s="57">
        <f t="shared" si="49"/>
        <v>6.449774502499972</v>
      </c>
      <c r="AB49" s="57">
        <f t="shared" si="49"/>
        <v>7.0883477224999991</v>
      </c>
      <c r="AC49" s="57">
        <f t="shared" si="49"/>
        <v>4.1920355025000022</v>
      </c>
      <c r="AD49" s="57" t="str">
        <f t="shared" si="49"/>
        <v/>
      </c>
      <c r="AE49" s="57">
        <f t="shared" si="49"/>
        <v>6.4879524900000041</v>
      </c>
      <c r="AF49" s="57">
        <f t="shared" ref="AF49" si="50">IF(AF21&gt;0,((1+AF21/200)^2-1)*100,"")</f>
        <v>6.5085920900000094</v>
      </c>
      <c r="AG49" s="57">
        <f t="shared" si="49"/>
        <v>3.7810812899999879</v>
      </c>
      <c r="AH49" s="57">
        <f t="shared" si="49"/>
        <v>5.6814840224999719</v>
      </c>
      <c r="AI49" s="57">
        <f t="shared" si="49"/>
        <v>6.0467444099999934</v>
      </c>
      <c r="AJ49" s="57">
        <f t="shared" si="49"/>
        <v>6.5416196099999935</v>
      </c>
      <c r="AK49" s="57" t="str">
        <f t="shared" si="49"/>
        <v/>
      </c>
      <c r="AL49" s="57">
        <f t="shared" si="49"/>
        <v>4.7593190399999985</v>
      </c>
      <c r="AM49" s="57">
        <f t="shared" si="49"/>
        <v>5.7277497600000116</v>
      </c>
      <c r="AN49" s="57">
        <f t="shared" si="49"/>
        <v>6.2280648899999846</v>
      </c>
      <c r="AO49" s="57">
        <f t="shared" si="49"/>
        <v>4.9620740100000171</v>
      </c>
      <c r="AP49" s="57">
        <f t="shared" si="49"/>
        <v>5.8552899600000208</v>
      </c>
      <c r="AQ49" s="57">
        <f t="shared" si="49"/>
        <v>5.9149722499999946</v>
      </c>
      <c r="AR49" s="57" t="str">
        <f t="shared" si="49"/>
        <v/>
      </c>
      <c r="AS49" s="57">
        <f t="shared" si="49"/>
        <v>4.4197859599999889</v>
      </c>
      <c r="AT49" s="57">
        <f t="shared" si="49"/>
        <v>4.4545320899999963</v>
      </c>
      <c r="AU49" s="57">
        <f t="shared" si="49"/>
        <v>4.7726252224999932</v>
      </c>
      <c r="AV49" s="57">
        <f t="shared" si="49"/>
        <v>6.2074524899999872</v>
      </c>
      <c r="AW49" s="57">
        <f t="shared" si="49"/>
        <v>3.8065511025000109</v>
      </c>
      <c r="AX49" s="57">
        <f t="shared" si="49"/>
        <v>5.3445640625000124</v>
      </c>
      <c r="AY49" s="57">
        <f t="shared" si="49"/>
        <v>3.1737905024999735</v>
      </c>
      <c r="AZ49" s="57">
        <f t="shared" si="49"/>
        <v>3.8462902500000062</v>
      </c>
      <c r="BA49" s="57">
        <f t="shared" si="49"/>
        <v>4.4279610000000025</v>
      </c>
      <c r="BB49" s="57">
        <f t="shared" si="49"/>
        <v>4.3104755625000157</v>
      </c>
      <c r="BC49" s="57">
        <f t="shared" si="49"/>
        <v>5.320958759999983</v>
      </c>
      <c r="BD49" s="57">
        <f t="shared" si="49"/>
        <v>6.2105442225000251</v>
      </c>
      <c r="BE49" s="64">
        <f t="shared" si="49"/>
        <v>6.6128526224999984</v>
      </c>
    </row>
    <row r="50" spans="1:57" x14ac:dyDescent="0.25">
      <c r="A50" s="49">
        <f t="shared" si="11"/>
        <v>41625</v>
      </c>
      <c r="B50" s="57" t="str">
        <f t="shared" ref="B50:I59" si="51">IF(B22&gt;0,((1+B22/200)^2-1)*100,"")</f>
        <v/>
      </c>
      <c r="C50" s="64" t="str">
        <f t="shared" si="51"/>
        <v/>
      </c>
      <c r="D50" s="58">
        <f t="shared" si="51"/>
        <v>3.2530338224999955</v>
      </c>
      <c r="E50" s="64">
        <f t="shared" si="51"/>
        <v>4.0899860025000123</v>
      </c>
      <c r="F50" s="59">
        <f t="shared" si="51"/>
        <v>4.3564402499999932</v>
      </c>
      <c r="G50" s="59">
        <f t="shared" ref="G50:H50" si="52">IF(G22&gt;0,((1+G22/200)^2-1)*100,"")</f>
        <v>4.5301759999999858</v>
      </c>
      <c r="H50" s="59">
        <f t="shared" si="52"/>
        <v>4.6835922499999905</v>
      </c>
      <c r="I50" s="64">
        <f t="shared" si="51"/>
        <v>4.8186916100000143</v>
      </c>
      <c r="J50" s="58"/>
      <c r="K50" s="58"/>
      <c r="L50" s="97">
        <f t="shared" si="14"/>
        <v>41625</v>
      </c>
      <c r="M50" s="57">
        <f t="shared" ref="M50:BE50" si="53">IF(M22&gt;0,((1+M22/200)^2-1)*100,"")</f>
        <v>4.4943950624999784</v>
      </c>
      <c r="N50" s="57">
        <f t="shared" si="53"/>
        <v>4.8412166399999901</v>
      </c>
      <c r="O50" s="57">
        <f t="shared" si="53"/>
        <v>4.9876883224999835</v>
      </c>
      <c r="P50" s="57">
        <f t="shared" si="53"/>
        <v>5.3106964100000154</v>
      </c>
      <c r="Q50" s="57">
        <f t="shared" si="53"/>
        <v>5.965406602500023</v>
      </c>
      <c r="R50" s="57">
        <f t="shared" si="53"/>
        <v>3.5611522499999992</v>
      </c>
      <c r="S50" s="57">
        <f t="shared" si="53"/>
        <v>4.9456824899999807</v>
      </c>
      <c r="T50" s="57">
        <f t="shared" si="53"/>
        <v>5.2357964024999815</v>
      </c>
      <c r="U50" s="57">
        <f t="shared" si="53"/>
        <v>6.6056249999999928</v>
      </c>
      <c r="V50" s="57">
        <f t="shared" si="53"/>
        <v>6.5777493224999928</v>
      </c>
      <c r="W50" s="57">
        <f t="shared" si="53"/>
        <v>7.1069755625000175</v>
      </c>
      <c r="X50" s="57" t="str">
        <f t="shared" si="53"/>
        <v/>
      </c>
      <c r="Y50" s="57">
        <f t="shared" si="53"/>
        <v>5.2686260025000209</v>
      </c>
      <c r="Z50" s="57">
        <f t="shared" si="53"/>
        <v>6.1682944400000217</v>
      </c>
      <c r="AA50" s="57">
        <f t="shared" si="53"/>
        <v>6.4569968399999844</v>
      </c>
      <c r="AB50" s="57">
        <f t="shared" si="53"/>
        <v>7.0873128899999749</v>
      </c>
      <c r="AC50" s="57">
        <f t="shared" si="53"/>
        <v>4.1889732899999865</v>
      </c>
      <c r="AD50" s="57" t="str">
        <f t="shared" si="53"/>
        <v/>
      </c>
      <c r="AE50" s="57">
        <f t="shared" si="53"/>
        <v>6.4972400625000093</v>
      </c>
      <c r="AF50" s="57">
        <f t="shared" ref="AF50" si="54">IF(AF22&gt;0,((1+AF22/200)^2-1)*100,"")</f>
        <v>6.4631876099999763</v>
      </c>
      <c r="AG50" s="57">
        <f t="shared" si="53"/>
        <v>3.7576518225000077</v>
      </c>
      <c r="AH50" s="57">
        <f t="shared" si="53"/>
        <v>5.6969048099999808</v>
      </c>
      <c r="AI50" s="57">
        <f t="shared" si="53"/>
        <v>6.0529232399999966</v>
      </c>
      <c r="AJ50" s="57">
        <f t="shared" si="53"/>
        <v>6.5509095224999925</v>
      </c>
      <c r="AK50" s="57" t="str">
        <f t="shared" si="53"/>
        <v/>
      </c>
      <c r="AL50" s="57">
        <f t="shared" si="53"/>
        <v>4.7449902499999919</v>
      </c>
      <c r="AM50" s="57">
        <f t="shared" si="53"/>
        <v>5.7328910224999863</v>
      </c>
      <c r="AN50" s="57">
        <f t="shared" si="53"/>
        <v>6.2394025624999738</v>
      </c>
      <c r="AO50" s="57">
        <f t="shared" si="53"/>
        <v>4.9436336400000114</v>
      </c>
      <c r="AP50" s="57">
        <f t="shared" si="53"/>
        <v>5.8511745599999943</v>
      </c>
      <c r="AQ50" s="57">
        <f t="shared" si="53"/>
        <v>5.9139431024999967</v>
      </c>
      <c r="AR50" s="57" t="str">
        <f t="shared" si="53"/>
        <v/>
      </c>
      <c r="AS50" s="57">
        <f t="shared" si="53"/>
        <v>4.4565761600000142</v>
      </c>
      <c r="AT50" s="57">
        <f t="shared" si="53"/>
        <v>4.4248953224999887</v>
      </c>
      <c r="AU50" s="57">
        <f t="shared" si="53"/>
        <v>4.7654602499999976</v>
      </c>
      <c r="AV50" s="57">
        <f t="shared" si="53"/>
        <v>6.2074524899999872</v>
      </c>
      <c r="AW50" s="57">
        <f t="shared" si="53"/>
        <v>3.8014568899999768</v>
      </c>
      <c r="AX50" s="57">
        <f t="shared" si="53"/>
        <v>5.4020489025000229</v>
      </c>
      <c r="AY50" s="57">
        <f>IF(AY22&gt;0,((1+AY22/200)^2-1)*100,"")</f>
        <v>3.1504296900000117</v>
      </c>
      <c r="AZ50" s="57">
        <f t="shared" si="53"/>
        <v>3.8360999999999867</v>
      </c>
      <c r="BA50" s="57">
        <f t="shared" si="53"/>
        <v>4.4238734399999702</v>
      </c>
      <c r="BB50" s="57">
        <f t="shared" si="53"/>
        <v>4.3023051225000053</v>
      </c>
      <c r="BC50" s="57">
        <f t="shared" si="53"/>
        <v>5.3189062500000217</v>
      </c>
      <c r="BD50" s="57">
        <f t="shared" si="53"/>
        <v>6.2198196899999836</v>
      </c>
      <c r="BE50" s="64">
        <f t="shared" si="53"/>
        <v>6.6169828024999822</v>
      </c>
    </row>
    <row r="51" spans="1:57" x14ac:dyDescent="0.25">
      <c r="A51" s="49">
        <f t="shared" si="11"/>
        <v>41626</v>
      </c>
      <c r="B51" s="57" t="str">
        <f t="shared" si="51"/>
        <v/>
      </c>
      <c r="C51" s="64" t="str">
        <f t="shared" si="51"/>
        <v/>
      </c>
      <c r="D51" s="58">
        <f t="shared" si="51"/>
        <v>3.2489693225000282</v>
      </c>
      <c r="E51" s="64">
        <f t="shared" si="51"/>
        <v>4.0134816900000203</v>
      </c>
      <c r="F51" s="59">
        <f t="shared" si="51"/>
        <v>4.2849440000000127</v>
      </c>
      <c r="G51" s="59">
        <f t="shared" ref="G51:H51" si="55">IF(G23&gt;0,((1+G23/200)^2-1)*100,"")</f>
        <v>4.5179075600000118</v>
      </c>
      <c r="H51" s="59">
        <f t="shared" si="55"/>
        <v>4.6170980625000135</v>
      </c>
      <c r="I51" s="64">
        <f t="shared" si="51"/>
        <v>4.798216409999978</v>
      </c>
      <c r="J51" s="58"/>
      <c r="K51" s="58"/>
      <c r="L51" s="97">
        <f t="shared" si="14"/>
        <v>41626</v>
      </c>
      <c r="M51" s="57">
        <f t="shared" ref="M51:BE51" si="56">IF(M23&gt;0,((1+M23/200)^2-1)*100,"")</f>
        <v>4.5301759999999858</v>
      </c>
      <c r="N51" s="57">
        <f t="shared" si="56"/>
        <v>4.8750087224999739</v>
      </c>
      <c r="O51" s="57">
        <f t="shared" si="56"/>
        <v>5.026628062500027</v>
      </c>
      <c r="P51" s="57">
        <f t="shared" si="56"/>
        <v>5.3568809224999958</v>
      </c>
      <c r="Q51" s="57">
        <f t="shared" si="56"/>
        <v>6.0282090000000066</v>
      </c>
      <c r="R51" s="57">
        <f t="shared" si="56"/>
        <v>3.6822880025000115</v>
      </c>
      <c r="S51" s="57">
        <f t="shared" si="56"/>
        <v>4.9764176400000082</v>
      </c>
      <c r="T51" s="57">
        <f t="shared" si="56"/>
        <v>5.2706780224999861</v>
      </c>
      <c r="U51" s="57">
        <f t="shared" si="56"/>
        <v>6.6696496100000058</v>
      </c>
      <c r="V51" s="57">
        <f t="shared" si="56"/>
        <v>6.6469289999999903</v>
      </c>
      <c r="W51" s="57">
        <f t="shared" si="56"/>
        <v>7.1680448399999985</v>
      </c>
      <c r="X51" s="57" t="str">
        <f t="shared" si="56"/>
        <v/>
      </c>
      <c r="Y51" s="57">
        <f t="shared" si="56"/>
        <v>5.3086439999999957</v>
      </c>
      <c r="Z51" s="57">
        <f t="shared" si="56"/>
        <v>6.2301262400000113</v>
      </c>
      <c r="AA51" s="57">
        <f t="shared" si="56"/>
        <v>6.5199447224999929</v>
      </c>
      <c r="AB51" s="57">
        <f t="shared" si="56"/>
        <v>7.1514819599999946</v>
      </c>
      <c r="AC51" s="57">
        <f t="shared" si="56"/>
        <v>4.2257228099999988</v>
      </c>
      <c r="AD51" s="57" t="str">
        <f t="shared" si="56"/>
        <v/>
      </c>
      <c r="AE51" s="57">
        <f t="shared" si="56"/>
        <v>6.5632967024999989</v>
      </c>
      <c r="AF51" s="57">
        <f t="shared" ref="AF51" si="57">IF(AF23&gt;0,((1+AF23/200)^2-1)*100,"")</f>
        <v>6.5261373224999808</v>
      </c>
      <c r="AG51" s="57">
        <f t="shared" si="56"/>
        <v>3.808588822499992</v>
      </c>
      <c r="AH51" s="57">
        <f t="shared" si="56"/>
        <v>5.7267215225000001</v>
      </c>
      <c r="AI51" s="57">
        <f t="shared" si="56"/>
        <v>6.1033904225000102</v>
      </c>
      <c r="AJ51" s="57">
        <f t="shared" si="56"/>
        <v>6.6149177025000006</v>
      </c>
      <c r="AK51" s="57" t="str">
        <f t="shared" si="56"/>
        <v/>
      </c>
      <c r="AL51" s="57">
        <f t="shared" si="56"/>
        <v>4.7879795600000108</v>
      </c>
      <c r="AM51" s="57">
        <f t="shared" si="56"/>
        <v>5.7781395225000143</v>
      </c>
      <c r="AN51" s="57">
        <f t="shared" si="56"/>
        <v>6.3002240400000131</v>
      </c>
      <c r="AO51" s="57">
        <f t="shared" si="56"/>
        <v>4.9846144400000236</v>
      </c>
      <c r="AP51" s="57">
        <f t="shared" si="56"/>
        <v>5.9139431024999967</v>
      </c>
      <c r="AQ51" s="57">
        <f t="shared" si="56"/>
        <v>5.9777597025000073</v>
      </c>
      <c r="AR51" s="57" t="str">
        <f t="shared" si="56"/>
        <v/>
      </c>
      <c r="AS51" s="57">
        <f t="shared" si="56"/>
        <v>4.4565761600000142</v>
      </c>
      <c r="AT51" s="57">
        <f t="shared" si="56"/>
        <v>4.4954172900000033</v>
      </c>
      <c r="AU51" s="57">
        <f t="shared" si="56"/>
        <v>4.8309776900000045</v>
      </c>
      <c r="AV51" s="57">
        <f t="shared" si="56"/>
        <v>6.2692956899999874</v>
      </c>
      <c r="AW51" s="57">
        <f t="shared" si="56"/>
        <v>3.8564809999999783</v>
      </c>
      <c r="AX51" s="57">
        <f t="shared" si="56"/>
        <v>5.4431191025000158</v>
      </c>
      <c r="AY51" s="57">
        <f t="shared" si="56"/>
        <v>3.2418566400000293</v>
      </c>
      <c r="AZ51" s="57">
        <f t="shared" si="56"/>
        <v>3.8819600625000117</v>
      </c>
      <c r="BA51" s="57">
        <f t="shared" si="56"/>
        <v>4.4504440100000098</v>
      </c>
      <c r="BB51" s="57">
        <f t="shared" si="56"/>
        <v>4.3523540900000102</v>
      </c>
      <c r="BC51" s="57">
        <f t="shared" si="56"/>
        <v>5.3599602500000065</v>
      </c>
      <c r="BD51" s="57">
        <f t="shared" si="56"/>
        <v>6.283728359999996</v>
      </c>
      <c r="BE51" s="64">
        <f t="shared" si="56"/>
        <v>6.679977959999972</v>
      </c>
    </row>
    <row r="52" spans="1:57" x14ac:dyDescent="0.25">
      <c r="A52" s="49">
        <f t="shared" si="11"/>
        <v>41627</v>
      </c>
      <c r="B52" s="57" t="str">
        <f t="shared" si="51"/>
        <v/>
      </c>
      <c r="C52" s="64" t="str">
        <f t="shared" si="51"/>
        <v/>
      </c>
      <c r="D52" s="58">
        <f t="shared" si="51"/>
        <v>3.2479532100000208</v>
      </c>
      <c r="E52" s="64">
        <f t="shared" si="51"/>
        <v>4.0247005624999943</v>
      </c>
      <c r="F52" s="59">
        <f t="shared" si="51"/>
        <v>4.304347702500011</v>
      </c>
      <c r="G52" s="59">
        <f t="shared" ref="G52:H52" si="58">IF(G24&gt;0,((1+G24/200)^2-1)*100,"")</f>
        <v>4.5373329225000036</v>
      </c>
      <c r="H52" s="59">
        <f t="shared" si="58"/>
        <v>4.643693202500021</v>
      </c>
      <c r="I52" s="64">
        <f t="shared" si="51"/>
        <v>4.8197154224999927</v>
      </c>
      <c r="J52" s="58"/>
      <c r="K52" s="58"/>
      <c r="L52" s="97">
        <f t="shared" si="14"/>
        <v>41627</v>
      </c>
      <c r="M52" s="57">
        <f t="shared" ref="M52:BE52" si="59">IF(M24&gt;0,((1+M24/200)^2-1)*100,"")</f>
        <v>4.5608502500000148</v>
      </c>
      <c r="N52" s="57">
        <f t="shared" si="59"/>
        <v>4.9149518400000147</v>
      </c>
      <c r="O52" s="57">
        <f t="shared" si="59"/>
        <v>5.0635250024999801</v>
      </c>
      <c r="P52" s="57">
        <f t="shared" si="59"/>
        <v>5.4010222500000094</v>
      </c>
      <c r="Q52" s="57">
        <f t="shared" si="59"/>
        <v>6.0498338025000153</v>
      </c>
      <c r="R52" s="57">
        <f t="shared" si="59"/>
        <v>3.616112639999991</v>
      </c>
      <c r="S52" s="57">
        <f t="shared" si="59"/>
        <v>5.0133057599999864</v>
      </c>
      <c r="T52" s="57">
        <f t="shared" si="59"/>
        <v>5.3117226225000147</v>
      </c>
      <c r="U52" s="57">
        <f t="shared" si="59"/>
        <v>6.6851423225000151</v>
      </c>
      <c r="V52" s="57">
        <f t="shared" si="59"/>
        <v>6.6634528400000059</v>
      </c>
      <c r="W52" s="57">
        <f t="shared" si="59"/>
        <v>7.1639039999999765</v>
      </c>
      <c r="X52" s="57" t="str">
        <f t="shared" si="59"/>
        <v/>
      </c>
      <c r="Y52" s="57">
        <f t="shared" si="59"/>
        <v>5.3250638400000216</v>
      </c>
      <c r="Z52" s="57">
        <f t="shared" si="59"/>
        <v>6.2187890624999742</v>
      </c>
      <c r="AA52" s="57">
        <f t="shared" si="59"/>
        <v>6.5374908899999973</v>
      </c>
      <c r="AB52" s="57">
        <f t="shared" si="59"/>
        <v>7.1659744099999978</v>
      </c>
      <c r="AC52" s="57">
        <f t="shared" si="59"/>
        <v>4.2767745600000184</v>
      </c>
      <c r="AD52" s="57" t="str">
        <f t="shared" si="59"/>
        <v/>
      </c>
      <c r="AE52" s="57">
        <f t="shared" si="59"/>
        <v>6.5684582399999858</v>
      </c>
      <c r="AF52" s="57">
        <f t="shared" ref="AF52" si="60">IF(AF24&gt;0,((1+AF24/200)^2-1)*100,"")</f>
        <v>6.4807291024999936</v>
      </c>
      <c r="AG52" s="57">
        <f t="shared" si="59"/>
        <v>3.7708942400000112</v>
      </c>
      <c r="AH52" s="57">
        <f t="shared" si="59"/>
        <v>5.7575708225000133</v>
      </c>
      <c r="AI52" s="57">
        <f t="shared" si="59"/>
        <v>6.1538696100000179</v>
      </c>
      <c r="AJ52" s="57">
        <f t="shared" si="59"/>
        <v>6.6489944099999976</v>
      </c>
      <c r="AK52" s="57" t="str">
        <f t="shared" si="59"/>
        <v/>
      </c>
      <c r="AL52" s="57">
        <f t="shared" si="59"/>
        <v>4.8227868899999971</v>
      </c>
      <c r="AM52" s="57">
        <f t="shared" si="59"/>
        <v>5.8089963225000041</v>
      </c>
      <c r="AN52" s="57">
        <f t="shared" si="59"/>
        <v>6.3187832099999897</v>
      </c>
      <c r="AO52" s="57">
        <f t="shared" si="59"/>
        <v>5.0204792024999723</v>
      </c>
      <c r="AP52" s="57">
        <f t="shared" si="59"/>
        <v>5.9365855025000025</v>
      </c>
      <c r="AQ52" s="57">
        <f t="shared" si="59"/>
        <v>5.9890840099999787</v>
      </c>
      <c r="AR52" s="57" t="str">
        <f t="shared" si="59"/>
        <v/>
      </c>
      <c r="AS52" s="57">
        <f t="shared" si="59"/>
        <v>4.4729294399999731</v>
      </c>
      <c r="AT52" s="57">
        <f t="shared" si="59"/>
        <v>4.5056398400000086</v>
      </c>
      <c r="AU52" s="57">
        <f t="shared" si="59"/>
        <v>4.8350732099999849</v>
      </c>
      <c r="AV52" s="57">
        <f t="shared" si="59"/>
        <v>6.2950690025000311</v>
      </c>
      <c r="AW52" s="57">
        <f t="shared" si="59"/>
        <v>3.8717680624999806</v>
      </c>
      <c r="AX52" s="57">
        <f t="shared" si="59"/>
        <v>5.4708460100000078</v>
      </c>
      <c r="AY52" s="57">
        <f t="shared" si="59"/>
        <v>3.2316960900000025</v>
      </c>
      <c r="AZ52" s="57">
        <f t="shared" si="59"/>
        <v>3.9033648900000051</v>
      </c>
      <c r="BA52" s="57">
        <f t="shared" si="59"/>
        <v>4.4872396099999934</v>
      </c>
      <c r="BB52" s="57">
        <f t="shared" si="59"/>
        <v>4.3738073225000118</v>
      </c>
      <c r="BC52" s="57">
        <f t="shared" si="59"/>
        <v>5.3917826024999949</v>
      </c>
      <c r="BD52" s="57">
        <f t="shared" si="59"/>
        <v>6.2919760400000024</v>
      </c>
      <c r="BE52" s="64">
        <f t="shared" si="59"/>
        <v>6.683076562500001</v>
      </c>
    </row>
    <row r="53" spans="1:57" x14ac:dyDescent="0.25">
      <c r="A53" s="49">
        <f t="shared" si="11"/>
        <v>41628</v>
      </c>
      <c r="B53" s="57" t="str">
        <f t="shared" si="51"/>
        <v/>
      </c>
      <c r="C53" s="64" t="str">
        <f t="shared" si="51"/>
        <v/>
      </c>
      <c r="D53" s="58">
        <f t="shared" si="51"/>
        <v>3.2611630625000165</v>
      </c>
      <c r="E53" s="64">
        <f t="shared" si="51"/>
        <v>4.0063427225000003</v>
      </c>
      <c r="F53" s="59">
        <f t="shared" si="51"/>
        <v>4.2849440000000127</v>
      </c>
      <c r="G53" s="59">
        <f t="shared" ref="G53:H53" si="61">IF(G25&gt;0,((1+G25/200)^2-1)*100,"")</f>
        <v>4.5291536024999912</v>
      </c>
      <c r="H53" s="59">
        <f t="shared" si="61"/>
        <v>4.6283494400000125</v>
      </c>
      <c r="I53" s="64">
        <f t="shared" si="51"/>
        <v>4.8115250625000217</v>
      </c>
      <c r="J53" s="58"/>
      <c r="K53" s="58"/>
      <c r="L53" s="97">
        <f t="shared" si="14"/>
        <v>41628</v>
      </c>
      <c r="M53" s="57">
        <f t="shared" ref="M53:BE53" si="62">IF(M25&gt;0,((1+M25/200)^2-1)*100,"")</f>
        <v>4.5475575225000231</v>
      </c>
      <c r="N53" s="57">
        <f t="shared" si="62"/>
        <v>4.8893464024999833</v>
      </c>
      <c r="O53" s="57">
        <f t="shared" si="62"/>
        <v>5.0409761024999833</v>
      </c>
      <c r="P53" s="57">
        <f t="shared" si="62"/>
        <v>5.3671455225000164</v>
      </c>
      <c r="Q53" s="57">
        <f t="shared" si="62"/>
        <v>6.011734440000005</v>
      </c>
      <c r="R53" s="57">
        <f t="shared" si="62"/>
        <v>3.5825240024999871</v>
      </c>
      <c r="S53" s="57">
        <f t="shared" si="62"/>
        <v>4.9846144400000236</v>
      </c>
      <c r="T53" s="57">
        <f t="shared" si="62"/>
        <v>5.2624700625000242</v>
      </c>
      <c r="U53" s="57">
        <f t="shared" si="62"/>
        <v>6.6324716899999858</v>
      </c>
      <c r="V53" s="57">
        <f t="shared" si="62"/>
        <v>6.6035600099999758</v>
      </c>
      <c r="W53" s="57">
        <f t="shared" si="62"/>
        <v>7.1224999999999872</v>
      </c>
      <c r="X53" s="57" t="str">
        <f t="shared" si="62"/>
        <v/>
      </c>
      <c r="Y53" s="57">
        <f t="shared" si="62"/>
        <v>5.2788863024999966</v>
      </c>
      <c r="Z53" s="57">
        <f t="shared" si="62"/>
        <v>6.1497484099999777</v>
      </c>
      <c r="AA53" s="57">
        <f t="shared" si="62"/>
        <v>6.4807291024999936</v>
      </c>
      <c r="AB53" s="57">
        <f t="shared" si="62"/>
        <v>7.1038708099999903</v>
      </c>
      <c r="AC53" s="57">
        <f t="shared" si="62"/>
        <v>4.2818804224999951</v>
      </c>
      <c r="AD53" s="57" t="str">
        <f t="shared" si="62"/>
        <v/>
      </c>
      <c r="AE53" s="57">
        <f t="shared" si="62"/>
        <v>6.5220089024999872</v>
      </c>
      <c r="AF53" s="57">
        <f t="shared" ref="AF53" si="63">IF(AF25&gt;0,((1+AF25/200)^2-1)*100,"")</f>
        <v>6.4569968399999844</v>
      </c>
      <c r="AG53" s="57">
        <f t="shared" si="62"/>
        <v>3.6802515224999999</v>
      </c>
      <c r="AH53" s="57">
        <f t="shared" si="62"/>
        <v>5.7195239999999981</v>
      </c>
      <c r="AI53" s="57">
        <f t="shared" si="62"/>
        <v>6.1126612100000255</v>
      </c>
      <c r="AJ53" s="57">
        <f t="shared" si="62"/>
        <v>6.6097550400000316</v>
      </c>
      <c r="AK53" s="57" t="str">
        <f t="shared" si="62"/>
        <v/>
      </c>
      <c r="AL53" s="57">
        <f t="shared" si="62"/>
        <v>4.8186916100000143</v>
      </c>
      <c r="AM53" s="57">
        <f t="shared" si="62"/>
        <v>5.794595922500001</v>
      </c>
      <c r="AN53" s="57">
        <f t="shared" si="62"/>
        <v>6.3012550625000108</v>
      </c>
      <c r="AO53" s="57">
        <f t="shared" si="62"/>
        <v>4.9815406025000009</v>
      </c>
      <c r="AP53" s="57">
        <f t="shared" si="62"/>
        <v>5.8974774224999749</v>
      </c>
      <c r="AQ53" s="57">
        <f t="shared" si="62"/>
        <v>5.9612890624999748</v>
      </c>
      <c r="AR53" s="57" t="str">
        <f t="shared" si="62"/>
        <v/>
      </c>
      <c r="AS53" s="57">
        <f t="shared" si="62"/>
        <v>4.4596423024999776</v>
      </c>
      <c r="AT53" s="57">
        <f t="shared" si="62"/>
        <v>4.4739515624999893</v>
      </c>
      <c r="AU53" s="57">
        <f t="shared" si="62"/>
        <v>4.8524800625000086</v>
      </c>
      <c r="AV53" s="57">
        <f t="shared" si="62"/>
        <v>6.2373411225000064</v>
      </c>
      <c r="AW53" s="57">
        <f t="shared" si="62"/>
        <v>3.8625956900000258</v>
      </c>
      <c r="AX53" s="57">
        <f t="shared" si="62"/>
        <v>5.4236097599999811</v>
      </c>
      <c r="AY53" s="57">
        <f t="shared" si="62"/>
        <v>3.1890272399999864</v>
      </c>
      <c r="AZ53" s="57">
        <f t="shared" si="62"/>
        <v>3.9013262399999915</v>
      </c>
      <c r="BA53" s="57">
        <f t="shared" si="62"/>
        <v>4.4514660224999725</v>
      </c>
      <c r="BB53" s="57">
        <f t="shared" si="62"/>
        <v>4.3666560000000132</v>
      </c>
      <c r="BC53" s="57">
        <f t="shared" si="62"/>
        <v>5.3568809224999958</v>
      </c>
      <c r="BD53" s="57">
        <f t="shared" si="62"/>
        <v>6.2476485224999934</v>
      </c>
      <c r="BE53" s="64">
        <f t="shared" si="62"/>
        <v>6.657256250000021</v>
      </c>
    </row>
    <row r="54" spans="1:57" x14ac:dyDescent="0.25">
      <c r="A54" s="49">
        <f t="shared" si="11"/>
        <v>41631</v>
      </c>
      <c r="B54" s="57" t="str">
        <f t="shared" si="51"/>
        <v/>
      </c>
      <c r="C54" s="64" t="str">
        <f t="shared" si="51"/>
        <v/>
      </c>
      <c r="D54" s="58">
        <f t="shared" si="51"/>
        <v>3.2692926225000196</v>
      </c>
      <c r="E54" s="64">
        <f t="shared" si="51"/>
        <v>4.0185811024999962</v>
      </c>
      <c r="F54" s="59">
        <f t="shared" si="51"/>
        <v>4.301283839999992</v>
      </c>
      <c r="G54" s="59">
        <f t="shared" ref="G54:H54" si="64">IF(G26&gt;0,((1+G26/200)^2-1)*100,"")</f>
        <v>4.5271088225000256</v>
      </c>
      <c r="H54" s="59">
        <f t="shared" si="64"/>
        <v>4.6426702500000028</v>
      </c>
      <c r="I54" s="64">
        <f t="shared" si="51"/>
        <v>4.8135726224999953</v>
      </c>
      <c r="J54" s="58"/>
      <c r="K54" s="58"/>
      <c r="L54" s="97">
        <f t="shared" si="14"/>
        <v>41631</v>
      </c>
      <c r="M54" s="57">
        <f t="shared" ref="M54:BE54" si="65">IF(M26&gt;0,((1+M26/200)^2-1)*100,"")</f>
        <v>4.536310489999984</v>
      </c>
      <c r="N54" s="57">
        <f t="shared" si="65"/>
        <v>4.8872981025000151</v>
      </c>
      <c r="O54" s="57">
        <f t="shared" si="65"/>
        <v>5.0297025599999934</v>
      </c>
      <c r="P54" s="57">
        <f t="shared" si="65"/>
        <v>5.3609867024999813</v>
      </c>
      <c r="Q54" s="57">
        <f t="shared" si="65"/>
        <v>5.9973202499999934</v>
      </c>
      <c r="R54" s="57">
        <f t="shared" si="65"/>
        <v>3.6863610224999954</v>
      </c>
      <c r="S54" s="57">
        <f t="shared" si="65"/>
        <v>4.9815406025000009</v>
      </c>
      <c r="T54" s="57">
        <f t="shared" si="65"/>
        <v>5.2747821225000102</v>
      </c>
      <c r="U54" s="57">
        <f t="shared" si="65"/>
        <v>6.6293738225000176</v>
      </c>
      <c r="V54" s="57">
        <f t="shared" si="65"/>
        <v>6.6076900100000113</v>
      </c>
      <c r="W54" s="57">
        <f t="shared" si="65"/>
        <v>7.0924871025000114</v>
      </c>
      <c r="X54" s="57" t="str">
        <f t="shared" si="65"/>
        <v/>
      </c>
      <c r="Y54" s="57">
        <f t="shared" si="65"/>
        <v>5.2901732100000265</v>
      </c>
      <c r="Z54" s="57">
        <f t="shared" si="65"/>
        <v>6.2105442225000251</v>
      </c>
      <c r="AA54" s="57">
        <f t="shared" si="65"/>
        <v>6.4869205624999982</v>
      </c>
      <c r="AB54" s="57">
        <f t="shared" si="65"/>
        <v>7.0986963225000199</v>
      </c>
      <c r="AC54" s="57">
        <f t="shared" si="65"/>
        <v>4.2655421024999862</v>
      </c>
      <c r="AD54" s="57" t="str">
        <f t="shared" si="65"/>
        <v/>
      </c>
      <c r="AE54" s="57">
        <f t="shared" si="65"/>
        <v>6.5044640100000217</v>
      </c>
      <c r="AF54" s="57">
        <f t="shared" ref="AF54" si="66">IF(AF26&gt;0,((1+AF26/200)^2-1)*100,"")</f>
        <v>6.4301722499999991</v>
      </c>
      <c r="AG54" s="57">
        <f t="shared" si="65"/>
        <v>3.8503664899999901</v>
      </c>
      <c r="AH54" s="57">
        <f t="shared" si="65"/>
        <v>5.7298062500000135</v>
      </c>
      <c r="AI54" s="57">
        <f t="shared" si="65"/>
        <v>6.116781690000006</v>
      </c>
      <c r="AJ54" s="57">
        <f t="shared" si="65"/>
        <v>6.5911704899999979</v>
      </c>
      <c r="AK54" s="57" t="str">
        <f t="shared" si="65"/>
        <v/>
      </c>
      <c r="AL54" s="57">
        <f t="shared" si="65"/>
        <v>4.8156202024999928</v>
      </c>
      <c r="AM54" s="57">
        <f t="shared" si="65"/>
        <v>5.7832820100000015</v>
      </c>
      <c r="AN54" s="57">
        <f t="shared" si="65"/>
        <v>6.2816664899999708</v>
      </c>
      <c r="AO54" s="57">
        <f t="shared" si="65"/>
        <v>4.9907622500000137</v>
      </c>
      <c r="AP54" s="57">
        <f t="shared" si="65"/>
        <v>5.8943902500000034</v>
      </c>
      <c r="AQ54" s="57">
        <f t="shared" si="65"/>
        <v>5.9509955625000055</v>
      </c>
      <c r="AR54" s="57" t="str">
        <f t="shared" si="65"/>
        <v/>
      </c>
      <c r="AS54" s="57">
        <f t="shared" si="65"/>
        <v>4.4545320899999963</v>
      </c>
      <c r="AT54" s="57">
        <f t="shared" si="65"/>
        <v>4.4667968099999955</v>
      </c>
      <c r="AU54" s="57">
        <f t="shared" si="65"/>
        <v>4.8176678025000141</v>
      </c>
      <c r="AV54" s="57">
        <f t="shared" si="65"/>
        <v>6.2383718400000232</v>
      </c>
      <c r="AW54" s="57">
        <f t="shared" si="65"/>
        <v>3.8462902500000062</v>
      </c>
      <c r="AX54" s="57">
        <f t="shared" si="65"/>
        <v>5.4236097599999811</v>
      </c>
      <c r="AY54" s="57">
        <f t="shared" si="65"/>
        <v>3.2073128100000181</v>
      </c>
      <c r="AZ54" s="57">
        <f t="shared" si="65"/>
        <v>3.9196748099999956</v>
      </c>
      <c r="BA54" s="57">
        <f t="shared" si="65"/>
        <v>4.4422680900000122</v>
      </c>
      <c r="BB54" s="57">
        <f t="shared" si="65"/>
        <v>4.3738073225000118</v>
      </c>
      <c r="BC54" s="57">
        <f t="shared" si="65"/>
        <v>5.3599602500000065</v>
      </c>
      <c r="BD54" s="57">
        <f t="shared" si="65"/>
        <v>6.2466177599999728</v>
      </c>
      <c r="BE54" s="64">
        <f t="shared" si="65"/>
        <v>6.6231782225000257</v>
      </c>
    </row>
    <row r="55" spans="1:57" x14ac:dyDescent="0.25">
      <c r="A55" s="49">
        <f t="shared" si="11"/>
        <v>41632</v>
      </c>
      <c r="B55" s="57" t="str">
        <f t="shared" si="51"/>
        <v/>
      </c>
      <c r="C55" s="64" t="str">
        <f t="shared" si="51"/>
        <v/>
      </c>
      <c r="D55" s="58">
        <f t="shared" si="51"/>
        <v>3.2581145599999806</v>
      </c>
      <c r="E55" s="64">
        <f t="shared" si="51"/>
        <v>4.0134816900000203</v>
      </c>
      <c r="F55" s="59">
        <f t="shared" si="51"/>
        <v>4.2961775024999982</v>
      </c>
      <c r="G55" s="59">
        <f t="shared" ref="G55:H55" si="67">IF(G27&gt;0,((1+G27/200)^2-1)*100,"")</f>
        <v>4.5271088225000256</v>
      </c>
      <c r="H55" s="59">
        <f t="shared" si="67"/>
        <v>4.6344868100000047</v>
      </c>
      <c r="I55" s="64">
        <f t="shared" si="51"/>
        <v>4.8064062499999949</v>
      </c>
      <c r="J55" s="58"/>
      <c r="K55" s="58"/>
      <c r="L55" s="97">
        <f t="shared" si="14"/>
        <v>41632</v>
      </c>
      <c r="M55" s="57">
        <f t="shared" ref="M55:BE55" si="68">IF(M27&gt;0,((1+M27/200)^2-1)*100,"")</f>
        <v>4.5475575225000231</v>
      </c>
      <c r="N55" s="57">
        <f t="shared" si="68"/>
        <v>4.8924188900000054</v>
      </c>
      <c r="O55" s="57">
        <f t="shared" si="68"/>
        <v>5.0379014400000033</v>
      </c>
      <c r="P55" s="57">
        <f t="shared" si="68"/>
        <v>5.3722780099999978</v>
      </c>
      <c r="Q55" s="57">
        <f t="shared" si="68"/>
        <v>6.0096752099999762</v>
      </c>
      <c r="R55" s="57">
        <f t="shared" si="68"/>
        <v>3.5682759224999971</v>
      </c>
      <c r="S55" s="57">
        <f t="shared" si="68"/>
        <v>4.993836222499981</v>
      </c>
      <c r="T55" s="57">
        <f t="shared" si="68"/>
        <v>5.2850427224999885</v>
      </c>
      <c r="U55" s="57">
        <f t="shared" si="68"/>
        <v>6.642798240000003</v>
      </c>
      <c r="V55" s="57">
        <f t="shared" si="68"/>
        <v>6.6200804900000021</v>
      </c>
      <c r="W55" s="57">
        <f t="shared" si="68"/>
        <v>7.1018009999999965</v>
      </c>
      <c r="X55" s="57" t="str">
        <f t="shared" si="68"/>
        <v/>
      </c>
      <c r="Y55" s="57">
        <f t="shared" si="68"/>
        <v>5.3014607224999954</v>
      </c>
      <c r="Z55" s="57">
        <f t="shared" si="68"/>
        <v>6.223942250000003</v>
      </c>
      <c r="AA55" s="57">
        <f t="shared" si="68"/>
        <v>6.5003360099999963</v>
      </c>
      <c r="AB55" s="57">
        <f t="shared" si="68"/>
        <v>7.1121502500000044</v>
      </c>
      <c r="AC55" s="57">
        <f t="shared" si="68"/>
        <v>4.2686054400000062</v>
      </c>
      <c r="AD55" s="57" t="str">
        <f t="shared" si="68"/>
        <v/>
      </c>
      <c r="AE55" s="57">
        <f t="shared" si="68"/>
        <v>6.5137523024999977</v>
      </c>
      <c r="AF55" s="57">
        <f t="shared" ref="AF55" si="69">IF(AF27&gt;0,((1+AF27/200)^2-1)*100,"")</f>
        <v>6.4425524099999798</v>
      </c>
      <c r="AG55" s="57">
        <f t="shared" si="68"/>
        <v>3.8789024099999958</v>
      </c>
      <c r="AH55" s="57">
        <f t="shared" si="68"/>
        <v>5.7606559999999973</v>
      </c>
      <c r="AI55" s="57">
        <f t="shared" si="68"/>
        <v>6.1291436099999874</v>
      </c>
      <c r="AJ55" s="57">
        <f t="shared" si="68"/>
        <v>6.5983976224999852</v>
      </c>
      <c r="AK55" s="57" t="str">
        <f t="shared" si="68"/>
        <v/>
      </c>
      <c r="AL55" s="57">
        <f t="shared" si="68"/>
        <v>4.8289299599999946</v>
      </c>
      <c r="AM55" s="57">
        <f t="shared" si="68"/>
        <v>5.7956244899999954</v>
      </c>
      <c r="AN55" s="57">
        <f t="shared" si="68"/>
        <v>6.2919760400000024</v>
      </c>
      <c r="AO55" s="57">
        <f t="shared" si="68"/>
        <v>5.0030584099999942</v>
      </c>
      <c r="AP55" s="57">
        <f t="shared" si="68"/>
        <v>5.9057101024999836</v>
      </c>
      <c r="AQ55" s="57">
        <f t="shared" si="68"/>
        <v>5.9623184399999918</v>
      </c>
      <c r="AR55" s="57" t="str">
        <f t="shared" si="68"/>
        <v/>
      </c>
      <c r="AS55" s="57">
        <f t="shared" si="68"/>
        <v>4.467818902499987</v>
      </c>
      <c r="AT55" s="57">
        <f t="shared" si="68"/>
        <v>4.4800844024999842</v>
      </c>
      <c r="AU55" s="57">
        <f t="shared" si="68"/>
        <v>4.8473602499999879</v>
      </c>
      <c r="AV55" s="57">
        <f t="shared" si="68"/>
        <v>6.2466177599999728</v>
      </c>
      <c r="AW55" s="57">
        <f t="shared" si="68"/>
        <v>3.8575001024999889</v>
      </c>
      <c r="AX55" s="57">
        <f t="shared" si="68"/>
        <v>5.4256632899999824</v>
      </c>
      <c r="AY55" s="57">
        <f t="shared" si="68"/>
        <v>3.1727747600000189</v>
      </c>
      <c r="AZ55" s="57">
        <f t="shared" si="68"/>
        <v>3.9227330624999945</v>
      </c>
      <c r="BA55" s="57">
        <f t="shared" si="68"/>
        <v>4.4463560099999855</v>
      </c>
      <c r="BB55" s="57">
        <f t="shared" si="68"/>
        <v>4.3901541224999896</v>
      </c>
      <c r="BC55" s="57">
        <f t="shared" si="68"/>
        <v>5.3712515024999963</v>
      </c>
      <c r="BD55" s="57">
        <f t="shared" si="68"/>
        <v>6.2600180625000279</v>
      </c>
      <c r="BE55" s="64">
        <f t="shared" si="68"/>
        <v>6.6376349025000225</v>
      </c>
    </row>
    <row r="56" spans="1:57" x14ac:dyDescent="0.25">
      <c r="A56" s="49">
        <f t="shared" si="11"/>
        <v>41633</v>
      </c>
      <c r="B56" s="57" t="str">
        <f t="shared" si="51"/>
        <v/>
      </c>
      <c r="C56" s="64" t="str">
        <f t="shared" si="51"/>
        <v/>
      </c>
      <c r="D56" s="58">
        <f t="shared" si="51"/>
        <v>3.2692926225000196</v>
      </c>
      <c r="E56" s="64">
        <f t="shared" si="51"/>
        <v>4.0114419600000062</v>
      </c>
      <c r="F56" s="59">
        <f t="shared" si="51"/>
        <v>4.2961775024999982</v>
      </c>
      <c r="G56" s="59">
        <f t="shared" ref="G56:H56" si="70">IF(G28&gt;0,((1+G28/200)^2-1)*100,"")</f>
        <v>4.5199522500000144</v>
      </c>
      <c r="H56" s="59">
        <f t="shared" si="70"/>
        <v>4.6334639024999902</v>
      </c>
      <c r="I56" s="64">
        <f t="shared" si="51"/>
        <v>4.804358760000027</v>
      </c>
      <c r="J56" s="58"/>
      <c r="K56" s="58"/>
      <c r="L56" s="97">
        <f t="shared" si="14"/>
        <v>41633</v>
      </c>
      <c r="M56" s="57" t="str">
        <f>IF(M28&gt;0,((1+M28/200)^2-1)*100,"")</f>
        <v/>
      </c>
      <c r="N56" s="57" t="str">
        <f t="shared" ref="N56:BE56" si="71">IF(N28&gt;0,((1+N28/200)^2-1)*100,"")</f>
        <v/>
      </c>
      <c r="O56" s="57" t="str">
        <f t="shared" si="71"/>
        <v/>
      </c>
      <c r="P56" s="57" t="str">
        <f t="shared" si="71"/>
        <v/>
      </c>
      <c r="Q56" s="57" t="str">
        <f t="shared" si="71"/>
        <v/>
      </c>
      <c r="R56" s="57" t="str">
        <f t="shared" si="71"/>
        <v/>
      </c>
      <c r="S56" s="57" t="str">
        <f t="shared" si="71"/>
        <v/>
      </c>
      <c r="T56" s="57" t="str">
        <f t="shared" si="71"/>
        <v/>
      </c>
      <c r="U56" s="57" t="str">
        <f t="shared" si="71"/>
        <v/>
      </c>
      <c r="V56" s="57" t="str">
        <f t="shared" si="71"/>
        <v/>
      </c>
      <c r="W56" s="57" t="str">
        <f t="shared" si="71"/>
        <v/>
      </c>
      <c r="X56" s="57" t="str">
        <f t="shared" si="71"/>
        <v/>
      </c>
      <c r="Y56" s="57" t="str">
        <f t="shared" si="71"/>
        <v/>
      </c>
      <c r="Z56" s="57" t="str">
        <f t="shared" si="71"/>
        <v/>
      </c>
      <c r="AA56" s="57" t="str">
        <f t="shared" si="71"/>
        <v/>
      </c>
      <c r="AB56" s="57" t="str">
        <f t="shared" si="71"/>
        <v/>
      </c>
      <c r="AC56" s="57" t="str">
        <f t="shared" si="71"/>
        <v/>
      </c>
      <c r="AD56" s="57" t="str">
        <f t="shared" si="71"/>
        <v/>
      </c>
      <c r="AE56" s="57" t="str">
        <f t="shared" si="71"/>
        <v/>
      </c>
      <c r="AF56" s="57" t="str">
        <f t="shared" ref="AF56" si="72">IF(AF28&gt;0,((1+AF28/200)^2-1)*100,"")</f>
        <v/>
      </c>
      <c r="AG56" s="57" t="str">
        <f t="shared" si="71"/>
        <v/>
      </c>
      <c r="AH56" s="57" t="str">
        <f t="shared" si="71"/>
        <v/>
      </c>
      <c r="AI56" s="57" t="str">
        <f t="shared" si="71"/>
        <v/>
      </c>
      <c r="AJ56" s="57" t="str">
        <f t="shared" si="71"/>
        <v/>
      </c>
      <c r="AK56" s="57" t="str">
        <f t="shared" si="71"/>
        <v/>
      </c>
      <c r="AL56" s="57" t="str">
        <f t="shared" si="71"/>
        <v/>
      </c>
      <c r="AM56" s="57" t="str">
        <f t="shared" si="71"/>
        <v/>
      </c>
      <c r="AN56" s="57" t="str">
        <f t="shared" si="71"/>
        <v/>
      </c>
      <c r="AO56" s="57" t="str">
        <f t="shared" si="71"/>
        <v/>
      </c>
      <c r="AP56" s="57" t="str">
        <f t="shared" si="71"/>
        <v/>
      </c>
      <c r="AQ56" s="57" t="str">
        <f t="shared" si="71"/>
        <v/>
      </c>
      <c r="AR56" s="57" t="str">
        <f t="shared" si="71"/>
        <v/>
      </c>
      <c r="AS56" s="57" t="str">
        <f t="shared" si="71"/>
        <v/>
      </c>
      <c r="AT56" s="57" t="str">
        <f t="shared" si="71"/>
        <v/>
      </c>
      <c r="AU56" s="57" t="str">
        <f t="shared" si="71"/>
        <v/>
      </c>
      <c r="AV56" s="57" t="str">
        <f t="shared" si="71"/>
        <v/>
      </c>
      <c r="AW56" s="57" t="str">
        <f t="shared" si="71"/>
        <v/>
      </c>
      <c r="AX56" s="57" t="str">
        <f t="shared" si="71"/>
        <v/>
      </c>
      <c r="AY56" s="57" t="str">
        <f t="shared" si="71"/>
        <v/>
      </c>
      <c r="AZ56" s="57" t="str">
        <f t="shared" si="71"/>
        <v/>
      </c>
      <c r="BA56" s="57" t="str">
        <f t="shared" si="71"/>
        <v/>
      </c>
      <c r="BB56" s="57" t="str">
        <f t="shared" si="71"/>
        <v/>
      </c>
      <c r="BC56" s="57" t="str">
        <f t="shared" si="71"/>
        <v/>
      </c>
      <c r="BD56" s="57" t="str">
        <f t="shared" si="71"/>
        <v/>
      </c>
      <c r="BE56" s="64" t="str">
        <f t="shared" si="71"/>
        <v/>
      </c>
    </row>
    <row r="57" spans="1:57" x14ac:dyDescent="0.25">
      <c r="A57" s="49">
        <f t="shared" si="11"/>
        <v>41634</v>
      </c>
      <c r="B57" s="57" t="str">
        <f t="shared" si="51"/>
        <v/>
      </c>
      <c r="C57" s="64" t="str">
        <f t="shared" si="51"/>
        <v/>
      </c>
      <c r="D57" s="58">
        <f t="shared" si="51"/>
        <v>3.2682764100000039</v>
      </c>
      <c r="E57" s="64">
        <f t="shared" si="51"/>
        <v>4.0104221024999998</v>
      </c>
      <c r="F57" s="59">
        <f t="shared" si="51"/>
        <v>4.2951562499999874</v>
      </c>
      <c r="G57" s="59">
        <f t="shared" ref="G57:H57" si="73">IF(G29&gt;0,((1+G29/200)^2-1)*100,"")</f>
        <v>4.5189299025000018</v>
      </c>
      <c r="H57" s="59">
        <f t="shared" si="73"/>
        <v>4.6324409999999761</v>
      </c>
      <c r="I57" s="64">
        <f t="shared" si="51"/>
        <v>4.8033350225000104</v>
      </c>
      <c r="J57" s="58"/>
      <c r="K57" s="58"/>
      <c r="L57" s="97">
        <f t="shared" si="14"/>
        <v>41634</v>
      </c>
      <c r="M57" s="57" t="str">
        <f>IF(M29&gt;0,((1+M29/200)^2-1)*100,"")</f>
        <v/>
      </c>
      <c r="N57" s="57" t="str">
        <f t="shared" ref="N57:BE57" si="74">IF(N29&gt;0,((1+N29/200)^2-1)*100,"")</f>
        <v/>
      </c>
      <c r="O57" s="57" t="str">
        <f t="shared" si="74"/>
        <v/>
      </c>
      <c r="P57" s="57" t="str">
        <f t="shared" si="74"/>
        <v/>
      </c>
      <c r="Q57" s="57" t="str">
        <f t="shared" si="74"/>
        <v/>
      </c>
      <c r="R57" s="57" t="str">
        <f t="shared" si="74"/>
        <v/>
      </c>
      <c r="S57" s="57" t="str">
        <f t="shared" si="74"/>
        <v/>
      </c>
      <c r="T57" s="57" t="str">
        <f t="shared" si="74"/>
        <v/>
      </c>
      <c r="U57" s="57" t="str">
        <f t="shared" si="74"/>
        <v/>
      </c>
      <c r="V57" s="57" t="str">
        <f t="shared" si="74"/>
        <v/>
      </c>
      <c r="W57" s="57" t="str">
        <f t="shared" si="74"/>
        <v/>
      </c>
      <c r="X57" s="57" t="str">
        <f t="shared" si="74"/>
        <v/>
      </c>
      <c r="Y57" s="57" t="str">
        <f t="shared" si="74"/>
        <v/>
      </c>
      <c r="Z57" s="57" t="str">
        <f t="shared" si="74"/>
        <v/>
      </c>
      <c r="AA57" s="57" t="str">
        <f t="shared" si="74"/>
        <v/>
      </c>
      <c r="AB57" s="57" t="str">
        <f t="shared" si="74"/>
        <v/>
      </c>
      <c r="AC57" s="57" t="str">
        <f t="shared" si="74"/>
        <v/>
      </c>
      <c r="AD57" s="57" t="str">
        <f t="shared" si="74"/>
        <v/>
      </c>
      <c r="AE57" s="57" t="str">
        <f t="shared" si="74"/>
        <v/>
      </c>
      <c r="AF57" s="57" t="str">
        <f t="shared" ref="AF57" si="75">IF(AF29&gt;0,((1+AF29/200)^2-1)*100,"")</f>
        <v/>
      </c>
      <c r="AG57" s="57" t="str">
        <f t="shared" si="74"/>
        <v/>
      </c>
      <c r="AH57" s="57" t="str">
        <f t="shared" si="74"/>
        <v/>
      </c>
      <c r="AI57" s="57" t="str">
        <f t="shared" si="74"/>
        <v/>
      </c>
      <c r="AJ57" s="57" t="str">
        <f t="shared" si="74"/>
        <v/>
      </c>
      <c r="AK57" s="57" t="str">
        <f t="shared" si="74"/>
        <v/>
      </c>
      <c r="AL57" s="57" t="str">
        <f t="shared" si="74"/>
        <v/>
      </c>
      <c r="AM57" s="57" t="str">
        <f t="shared" si="74"/>
        <v/>
      </c>
      <c r="AN57" s="57" t="str">
        <f t="shared" si="74"/>
        <v/>
      </c>
      <c r="AO57" s="57" t="str">
        <f t="shared" si="74"/>
        <v/>
      </c>
      <c r="AP57" s="57" t="str">
        <f t="shared" si="74"/>
        <v/>
      </c>
      <c r="AQ57" s="57" t="str">
        <f t="shared" si="74"/>
        <v/>
      </c>
      <c r="AR57" s="57" t="str">
        <f t="shared" si="74"/>
        <v/>
      </c>
      <c r="AS57" s="57" t="str">
        <f t="shared" si="74"/>
        <v/>
      </c>
      <c r="AT57" s="57" t="str">
        <f t="shared" si="74"/>
        <v/>
      </c>
      <c r="AU57" s="57" t="str">
        <f t="shared" si="74"/>
        <v/>
      </c>
      <c r="AV57" s="57" t="str">
        <f t="shared" si="74"/>
        <v/>
      </c>
      <c r="AW57" s="57" t="str">
        <f t="shared" si="74"/>
        <v/>
      </c>
      <c r="AX57" s="57" t="str">
        <f t="shared" si="74"/>
        <v/>
      </c>
      <c r="AY57" s="57" t="str">
        <f t="shared" si="74"/>
        <v/>
      </c>
      <c r="AZ57" s="57" t="str">
        <f t="shared" si="74"/>
        <v/>
      </c>
      <c r="BA57" s="57" t="str">
        <f t="shared" si="74"/>
        <v/>
      </c>
      <c r="BB57" s="57" t="str">
        <f t="shared" si="74"/>
        <v/>
      </c>
      <c r="BC57" s="57" t="str">
        <f t="shared" si="74"/>
        <v/>
      </c>
      <c r="BD57" s="57" t="str">
        <f t="shared" si="74"/>
        <v/>
      </c>
      <c r="BE57" s="64" t="str">
        <f t="shared" si="74"/>
        <v/>
      </c>
    </row>
    <row r="58" spans="1:57" x14ac:dyDescent="0.25">
      <c r="A58" s="49">
        <f t="shared" si="11"/>
        <v>41635</v>
      </c>
      <c r="B58" s="57" t="str">
        <f t="shared" si="51"/>
        <v/>
      </c>
      <c r="C58" s="64" t="str">
        <f t="shared" si="51"/>
        <v/>
      </c>
      <c r="D58" s="58">
        <f t="shared" si="51"/>
        <v>3.2642116099999896</v>
      </c>
      <c r="E58" s="64">
        <f t="shared" si="51"/>
        <v>4.0104221024999998</v>
      </c>
      <c r="F58" s="59">
        <f t="shared" si="51"/>
        <v>4.2931137599999891</v>
      </c>
      <c r="G58" s="59">
        <f t="shared" ref="G58:H58" si="76">IF(G30&gt;0,((1+G30/200)^2-1)*100,"")</f>
        <v>4.52608644000001</v>
      </c>
      <c r="H58" s="59">
        <f t="shared" si="76"/>
        <v>4.6303952100000156</v>
      </c>
      <c r="I58" s="64">
        <f t="shared" si="51"/>
        <v>4.8074300024999905</v>
      </c>
      <c r="J58" s="58"/>
      <c r="K58" s="58"/>
      <c r="L58" s="97">
        <f t="shared" si="14"/>
        <v>41635</v>
      </c>
      <c r="M58" s="57">
        <f>IF(M30&gt;0,((1+M30/200)^2-1)*100,"")</f>
        <v>4.5608502500000148</v>
      </c>
      <c r="N58" s="57">
        <f t="shared" ref="N58:BE58" si="77">IF(N30&gt;0,((1+N30/200)^2-1)*100,"")</f>
        <v>4.9016366225000274</v>
      </c>
      <c r="O58" s="57">
        <f t="shared" si="77"/>
        <v>5.0450757225000142</v>
      </c>
      <c r="P58" s="57">
        <f t="shared" si="77"/>
        <v>5.3794637024999981</v>
      </c>
      <c r="Q58" s="57">
        <f t="shared" si="77"/>
        <v>6.0199715600000037</v>
      </c>
      <c r="R58" s="57">
        <f t="shared" si="77"/>
        <v>3.641562202500026</v>
      </c>
      <c r="S58" s="57">
        <f t="shared" si="77"/>
        <v>5.0010089999999785</v>
      </c>
      <c r="T58" s="57">
        <f t="shared" si="77"/>
        <v>5.293251562500001</v>
      </c>
      <c r="U58" s="57">
        <f t="shared" si="77"/>
        <v>6.6489944099999976</v>
      </c>
      <c r="V58" s="57">
        <f t="shared" si="77"/>
        <v>6.6335043224999835</v>
      </c>
      <c r="W58" s="57">
        <f t="shared" si="77"/>
        <v>7.1069755625000175</v>
      </c>
      <c r="X58" s="57" t="str">
        <f t="shared" si="77"/>
        <v/>
      </c>
      <c r="Y58" s="57">
        <f t="shared" si="77"/>
        <v>5.3106964100000154</v>
      </c>
      <c r="Z58" s="57">
        <f t="shared" si="77"/>
        <v>6.2352797024999962</v>
      </c>
      <c r="AA58" s="57">
        <f t="shared" si="77"/>
        <v>6.51168820250001</v>
      </c>
      <c r="AB58" s="57">
        <f t="shared" si="77"/>
        <v>7.1235350024999811</v>
      </c>
      <c r="AC58" s="57">
        <f t="shared" si="77"/>
        <v>4.3247746025000033</v>
      </c>
      <c r="AD58" s="57" t="str">
        <f t="shared" si="77"/>
        <v/>
      </c>
      <c r="AE58" s="57">
        <f t="shared" si="77"/>
        <v>6.5240731025000054</v>
      </c>
      <c r="AF58" s="57">
        <f t="shared" ref="AF58" si="78">IF(AF30&gt;0,((1+AF30/200)^2-1)*100,"")</f>
        <v>6.4559650625000131</v>
      </c>
      <c r="AG58" s="57">
        <f t="shared" si="77"/>
        <v>3.9084616025000019</v>
      </c>
      <c r="AH58" s="57">
        <f t="shared" si="77"/>
        <v>5.7493439025000148</v>
      </c>
      <c r="AI58" s="57">
        <f t="shared" si="77"/>
        <v>6.140476002500006</v>
      </c>
      <c r="AJ58" s="57">
        <f t="shared" si="77"/>
        <v>6.6045925024999841</v>
      </c>
      <c r="AK58" s="57" t="str">
        <f t="shared" si="77"/>
        <v/>
      </c>
      <c r="AL58" s="57">
        <f t="shared" si="77"/>
        <v>4.8504321225000036</v>
      </c>
      <c r="AM58" s="57">
        <f t="shared" si="77"/>
        <v>5.8017959999999924</v>
      </c>
      <c r="AN58" s="57">
        <f t="shared" si="77"/>
        <v>6.3002240400000131</v>
      </c>
      <c r="AO58" s="57">
        <f t="shared" si="77"/>
        <v>5.0112562500000069</v>
      </c>
      <c r="AP58" s="57">
        <f t="shared" si="77"/>
        <v>5.9149722499999946</v>
      </c>
      <c r="AQ58" s="57">
        <f t="shared" si="77"/>
        <v>5.9736419225000281</v>
      </c>
      <c r="AR58" s="57" t="str">
        <f t="shared" si="77"/>
        <v/>
      </c>
      <c r="AS58" s="57">
        <f t="shared" si="77"/>
        <v>4.4851952400000172</v>
      </c>
      <c r="AT58" s="57">
        <f t="shared" si="77"/>
        <v>4.4943950624999784</v>
      </c>
      <c r="AU58" s="57">
        <f t="shared" si="77"/>
        <v>4.8586240025000116</v>
      </c>
      <c r="AV58" s="57">
        <f t="shared" si="77"/>
        <v>6.2589872400000246</v>
      </c>
      <c r="AW58" s="57">
        <f t="shared" si="77"/>
        <v>3.8758448025000058</v>
      </c>
      <c r="AX58" s="57">
        <f t="shared" si="77"/>
        <v>5.4410654025000005</v>
      </c>
      <c r="AY58" s="57">
        <f t="shared" si="77"/>
        <v>3.2418566400000293</v>
      </c>
      <c r="AZ58" s="57">
        <f t="shared" si="77"/>
        <v>3.9441420900000024</v>
      </c>
      <c r="BA58" s="57">
        <f t="shared" si="77"/>
        <v>4.455554122500005</v>
      </c>
      <c r="BB58" s="57">
        <f t="shared" si="77"/>
        <v>4.4156985600000143</v>
      </c>
      <c r="BC58" s="57">
        <f t="shared" si="77"/>
        <v>5.3815168025000304</v>
      </c>
      <c r="BD58" s="57">
        <f t="shared" si="77"/>
        <v>6.2682648224999804</v>
      </c>
      <c r="BE58" s="64">
        <f t="shared" si="77"/>
        <v>6.6458963024999873</v>
      </c>
    </row>
    <row r="59" spans="1:57" x14ac:dyDescent="0.25">
      <c r="A59" s="49">
        <f t="shared" si="11"/>
        <v>41638</v>
      </c>
      <c r="B59" s="57" t="str">
        <f t="shared" si="51"/>
        <v/>
      </c>
      <c r="C59" s="64" t="str">
        <f t="shared" si="51"/>
        <v/>
      </c>
      <c r="D59" s="58">
        <f t="shared" si="51"/>
        <v>3.2753900025000116</v>
      </c>
      <c r="E59" s="64">
        <f t="shared" si="51"/>
        <v>4.0175612099999869</v>
      </c>
      <c r="F59" s="59">
        <f t="shared" si="51"/>
        <v>4.301283839999992</v>
      </c>
      <c r="G59" s="59">
        <f t="shared" ref="G59:H59" si="79">IF(G31&gt;0,((1+G31/200)^2-1)*100,"")</f>
        <v>4.5311984025000029</v>
      </c>
      <c r="H59" s="59">
        <f t="shared" si="79"/>
        <v>4.6375555625000064</v>
      </c>
      <c r="I59" s="64">
        <f>IF(I31&gt;0,((1+I31/200)^2-1)*100,"")</f>
        <v>4.8105012900000244</v>
      </c>
      <c r="J59" s="58"/>
      <c r="K59" s="58"/>
      <c r="L59" s="97">
        <f t="shared" ref="L59:L60" si="80">A31</f>
        <v>41638</v>
      </c>
      <c r="M59" s="57">
        <f>IF(M31&gt;0,((1+M31/200)^2-1)*100,"")</f>
        <v>4.5690308100000188</v>
      </c>
      <c r="N59" s="57">
        <f t="shared" ref="N59:BE59" si="81">IF(N31&gt;0,((1+N31/200)^2-1)*100,"")</f>
        <v>4.9129032900000036</v>
      </c>
      <c r="O59" s="57">
        <f t="shared" si="81"/>
        <v>5.0461006400000175</v>
      </c>
      <c r="P59" s="57">
        <f t="shared" si="81"/>
        <v>5.3887028099999679</v>
      </c>
      <c r="Q59" s="57">
        <f t="shared" si="81"/>
        <v>6.0179122499999904</v>
      </c>
      <c r="R59" s="57">
        <f t="shared" si="81"/>
        <v>3.7861750025000251</v>
      </c>
      <c r="S59" s="57">
        <f t="shared" si="81"/>
        <v>4.9999843024999713</v>
      </c>
      <c r="T59" s="57">
        <f t="shared" si="81"/>
        <v>5.2922254399999868</v>
      </c>
      <c r="U59" s="57">
        <f t="shared" si="81"/>
        <v>6.6458963024999873</v>
      </c>
      <c r="V59" s="57">
        <f t="shared" si="81"/>
        <v>6.6273086025000039</v>
      </c>
      <c r="W59" s="57">
        <f t="shared" si="81"/>
        <v>7.1028359024999821</v>
      </c>
      <c r="X59" s="57" t="str">
        <f t="shared" si="81"/>
        <v/>
      </c>
      <c r="Y59" s="57">
        <f t="shared" si="81"/>
        <v>5.3076178024999976</v>
      </c>
      <c r="Z59" s="57">
        <f t="shared" si="81"/>
        <v>6.2332183024999877</v>
      </c>
      <c r="AA59" s="57">
        <f t="shared" si="81"/>
        <v>6.5085920900000094</v>
      </c>
      <c r="AB59" s="57">
        <f t="shared" si="81"/>
        <v>7.1173250625000017</v>
      </c>
      <c r="AC59" s="57">
        <f t="shared" si="81"/>
        <v>4.33294592250002</v>
      </c>
      <c r="AD59" s="57" t="str">
        <f t="shared" si="81"/>
        <v/>
      </c>
      <c r="AE59" s="57">
        <f t="shared" si="81"/>
        <v>6.5230410000000072</v>
      </c>
      <c r="AF59" s="57">
        <f t="shared" ref="AF59" si="82">IF(AF31&gt;0,((1+AF31/200)^2-1)*100,"")</f>
        <v>6.449774502499972</v>
      </c>
      <c r="AG59" s="57">
        <f t="shared" si="81"/>
        <v>3.9105003225000212</v>
      </c>
      <c r="AH59" s="57">
        <f t="shared" si="81"/>
        <v>5.7493439025000148</v>
      </c>
      <c r="AI59" s="57">
        <f t="shared" si="81"/>
        <v>6.1332644100000167</v>
      </c>
      <c r="AJ59" s="57">
        <f t="shared" si="81"/>
        <v>6.6128526224999984</v>
      </c>
      <c r="AK59" s="57" t="str">
        <f t="shared" si="81"/>
        <v/>
      </c>
      <c r="AL59" s="57">
        <f t="shared" si="81"/>
        <v>4.8668162025000239</v>
      </c>
      <c r="AM59" s="57">
        <f t="shared" si="81"/>
        <v>5.8007674024999956</v>
      </c>
      <c r="AN59" s="57">
        <f t="shared" si="81"/>
        <v>6.3033171224999851</v>
      </c>
      <c r="AO59" s="57">
        <f t="shared" si="81"/>
        <v>5.0112562500000069</v>
      </c>
      <c r="AP59" s="57">
        <f t="shared" si="81"/>
        <v>5.9149722499999946</v>
      </c>
      <c r="AQ59" s="57">
        <f t="shared" si="81"/>
        <v>5.9715830625000077</v>
      </c>
      <c r="AR59" s="57" t="str">
        <f t="shared" si="81"/>
        <v/>
      </c>
      <c r="AS59" s="57">
        <f t="shared" si="81"/>
        <v>4.5138182399999893</v>
      </c>
      <c r="AT59" s="57">
        <f t="shared" si="81"/>
        <v>4.5209746024999831</v>
      </c>
      <c r="AU59" s="57">
        <f t="shared" si="81"/>
        <v>4.8350732099999849</v>
      </c>
      <c r="AV59" s="57">
        <f t="shared" si="81"/>
        <v>6.2641414025000008</v>
      </c>
      <c r="AW59" s="57">
        <f t="shared" si="81"/>
        <v>3.9278302499999862</v>
      </c>
      <c r="AX59" s="57">
        <f t="shared" si="81"/>
        <v>5.4451728224999885</v>
      </c>
      <c r="AY59" s="57">
        <f t="shared" si="81"/>
        <v>3.3567056025000097</v>
      </c>
      <c r="AZ59" s="57">
        <f t="shared" si="81"/>
        <v>3.9737105625000213</v>
      </c>
      <c r="BA59" s="57">
        <f t="shared" si="81"/>
        <v>4.4565761600000142</v>
      </c>
      <c r="BB59" s="57">
        <f t="shared" si="81"/>
        <v>4.4371583025000216</v>
      </c>
      <c r="BC59" s="57">
        <f t="shared" si="81"/>
        <v>5.3794637024999981</v>
      </c>
      <c r="BD59" s="57">
        <f t="shared" si="81"/>
        <v>6.266203102500012</v>
      </c>
      <c r="BE59" s="64">
        <f t="shared" si="81"/>
        <v>6.6407328900000007</v>
      </c>
    </row>
    <row r="60" spans="1:57" x14ac:dyDescent="0.25">
      <c r="A60" s="49">
        <f t="shared" si="11"/>
        <v>41639</v>
      </c>
      <c r="B60" s="57" t="str">
        <f t="shared" ref="B60:I60" si="83">IF(B32&gt;0,((1+B32/200)^2-1)*100,"")</f>
        <v/>
      </c>
      <c r="C60" s="64" t="str">
        <f t="shared" si="83"/>
        <v/>
      </c>
      <c r="D60" s="58">
        <f t="shared" si="83"/>
        <v>3.2672602025000108</v>
      </c>
      <c r="E60" s="64">
        <f t="shared" si="83"/>
        <v>4.012461822500013</v>
      </c>
      <c r="F60" s="59">
        <f t="shared" si="83"/>
        <v>4.2961775024999982</v>
      </c>
      <c r="G60" s="59">
        <f t="shared" ref="G60:H60" si="84">IF(G32&gt;0,((1+G32/200)^2-1)*100,"")</f>
        <v>4.5250640625000171</v>
      </c>
      <c r="H60" s="59">
        <f t="shared" si="84"/>
        <v>4.6283494400000125</v>
      </c>
      <c r="I60" s="64">
        <f t="shared" si="83"/>
        <v>4.8002638399999853</v>
      </c>
      <c r="J60" s="58"/>
      <c r="K60" s="58"/>
      <c r="L60" s="97">
        <f t="shared" si="80"/>
        <v>41639</v>
      </c>
      <c r="M60" s="57">
        <f>IF(M32&gt;0,((1+M32/200)^2-1)*100,"")</f>
        <v>4.570053402499985</v>
      </c>
      <c r="N60" s="57">
        <f t="shared" ref="N60:BE60" si="85">IF(N32&gt;0,((1+N32/200)^2-1)*100,"")</f>
        <v>4.9139275625000201</v>
      </c>
      <c r="O60" s="57">
        <f t="shared" si="85"/>
        <v>5.0491754224999852</v>
      </c>
      <c r="P60" s="57">
        <f t="shared" si="85"/>
        <v>5.3897294024999765</v>
      </c>
      <c r="Q60" s="57">
        <f t="shared" si="85"/>
        <v>6.0210012224999998</v>
      </c>
      <c r="R60" s="57">
        <f t="shared" si="85"/>
        <v>3.7637636025000143</v>
      </c>
      <c r="S60" s="57">
        <f t="shared" si="85"/>
        <v>5.0020337024999861</v>
      </c>
      <c r="T60" s="57">
        <f t="shared" si="85"/>
        <v>5.2963299600000013</v>
      </c>
      <c r="U60" s="57">
        <f t="shared" si="85"/>
        <v>6.6479617024999937</v>
      </c>
      <c r="V60" s="57">
        <f t="shared" si="85"/>
        <v>6.630406440000014</v>
      </c>
      <c r="W60" s="57">
        <f t="shared" si="85"/>
        <v>7.096626562500008</v>
      </c>
      <c r="X60" s="57" t="str">
        <f t="shared" si="85"/>
        <v/>
      </c>
      <c r="Y60" s="57">
        <f t="shared" si="85"/>
        <v>5.3106964100000154</v>
      </c>
      <c r="Z60" s="57">
        <f t="shared" si="85"/>
        <v>6.2373411225000064</v>
      </c>
      <c r="AA60" s="57">
        <f t="shared" si="85"/>
        <v>6.5096241225000018</v>
      </c>
      <c r="AB60" s="57">
        <f t="shared" si="85"/>
        <v>7.1162900899999881</v>
      </c>
      <c r="AC60" s="57">
        <f t="shared" si="85"/>
        <v>4.3104755625000157</v>
      </c>
      <c r="AD60" s="57" t="str">
        <f t="shared" si="85"/>
        <v/>
      </c>
      <c r="AE60" s="57">
        <f t="shared" si="85"/>
        <v>6.5220089024999872</v>
      </c>
      <c r="AF60" s="57">
        <f t="shared" ref="AF60" si="86">IF(AF32&gt;0,((1+AF32/200)^2-1)*100,"")</f>
        <v>6.449774502499972</v>
      </c>
      <c r="AG60" s="57">
        <f t="shared" si="85"/>
        <v>3.9043842225000125</v>
      </c>
      <c r="AH60" s="57">
        <f t="shared" si="85"/>
        <v>5.7503722500000132</v>
      </c>
      <c r="AI60" s="57">
        <f t="shared" si="85"/>
        <v>6.1363550624999874</v>
      </c>
      <c r="AJ60" s="57">
        <f t="shared" si="85"/>
        <v>6.6169828024999822</v>
      </c>
      <c r="AK60" s="57" t="str">
        <f t="shared" si="85"/>
        <v/>
      </c>
      <c r="AL60" s="57">
        <f t="shared" si="85"/>
        <v>4.8627200624999922</v>
      </c>
      <c r="AM60" s="57">
        <f t="shared" si="85"/>
        <v>5.8038532100000095</v>
      </c>
      <c r="AN60" s="57">
        <f t="shared" si="85"/>
        <v>6.3084723600000281</v>
      </c>
      <c r="AO60" s="57">
        <f t="shared" si="85"/>
        <v>5.0133057599999864</v>
      </c>
      <c r="AP60" s="57">
        <f t="shared" si="85"/>
        <v>5.9170305600000139</v>
      </c>
      <c r="AQ60" s="57">
        <f t="shared" si="85"/>
        <v>5.9736419225000281</v>
      </c>
      <c r="AR60" s="57" t="str">
        <f t="shared" si="85"/>
        <v/>
      </c>
      <c r="AS60" s="57">
        <f t="shared" si="85"/>
        <v>4.5127959225000236</v>
      </c>
      <c r="AT60" s="57">
        <f t="shared" si="85"/>
        <v>4.5189299025000018</v>
      </c>
      <c r="AU60" s="57">
        <f t="shared" si="85"/>
        <v>4.8371209999999998</v>
      </c>
      <c r="AV60" s="57">
        <f t="shared" si="85"/>
        <v>6.2672339600000182</v>
      </c>
      <c r="AW60" s="57">
        <f t="shared" si="85"/>
        <v>3.9155972100000103</v>
      </c>
      <c r="AX60" s="57">
        <f t="shared" si="85"/>
        <v>5.4410654025000005</v>
      </c>
      <c r="AY60" s="57">
        <f t="shared" si="85"/>
        <v>3.3465394024999817</v>
      </c>
      <c r="AZ60" s="57">
        <f t="shared" si="85"/>
        <v>3.9635140624999954</v>
      </c>
      <c r="BA60" s="57">
        <f t="shared" si="85"/>
        <v>4.4596423024999776</v>
      </c>
      <c r="BB60" s="57">
        <f t="shared" si="85"/>
        <v>4.4310267224999755</v>
      </c>
      <c r="BC60" s="57">
        <f t="shared" si="85"/>
        <v>5.3804902500000251</v>
      </c>
      <c r="BD60" s="57">
        <f t="shared" si="85"/>
        <v>6.2682648224999804</v>
      </c>
      <c r="BE60" s="64">
        <f t="shared" si="85"/>
        <v>6.6407328900000007</v>
      </c>
    </row>
    <row r="61" spans="1:57" x14ac:dyDescent="0.25">
      <c r="A61" s="49"/>
      <c r="B61" s="60" t="str">
        <f t="shared" ref="B61:I61" si="87">IF(B33&gt;0,((1+B33/200)^2-1)*100,"")</f>
        <v/>
      </c>
      <c r="C61" s="65" t="str">
        <f t="shared" si="87"/>
        <v/>
      </c>
      <c r="D61" s="61" t="str">
        <f t="shared" si="87"/>
        <v/>
      </c>
      <c r="E61" s="65" t="str">
        <f t="shared" si="87"/>
        <v/>
      </c>
      <c r="F61" s="62" t="str">
        <f t="shared" si="87"/>
        <v/>
      </c>
      <c r="G61" s="62" t="str">
        <f t="shared" ref="G61:H61" si="88">IF(G33&gt;0,((1+G33/200)^2-1)*100,"")</f>
        <v/>
      </c>
      <c r="H61" s="62" t="str">
        <f t="shared" si="88"/>
        <v/>
      </c>
      <c r="I61" s="65" t="str">
        <f t="shared" si="87"/>
        <v/>
      </c>
      <c r="J61" s="58"/>
      <c r="K61" s="58"/>
      <c r="L61" s="97"/>
      <c r="M61" s="60" t="str">
        <f t="shared" ref="M61:BE61" si="89">IF(M33&gt;0,((1+M33/200)^2-1)*100,"")</f>
        <v/>
      </c>
      <c r="N61" s="60" t="str">
        <f t="shared" si="89"/>
        <v/>
      </c>
      <c r="O61" s="60" t="str">
        <f t="shared" si="89"/>
        <v/>
      </c>
      <c r="P61" s="60" t="str">
        <f t="shared" si="89"/>
        <v/>
      </c>
      <c r="Q61" s="60" t="str">
        <f t="shared" si="89"/>
        <v/>
      </c>
      <c r="R61" s="60" t="str">
        <f t="shared" si="89"/>
        <v/>
      </c>
      <c r="S61" s="60" t="str">
        <f t="shared" si="89"/>
        <v/>
      </c>
      <c r="T61" s="60" t="str">
        <f t="shared" si="89"/>
        <v/>
      </c>
      <c r="U61" s="60" t="str">
        <f t="shared" si="89"/>
        <v/>
      </c>
      <c r="V61" s="60" t="str">
        <f t="shared" si="89"/>
        <v/>
      </c>
      <c r="W61" s="60" t="str">
        <f t="shared" si="89"/>
        <v/>
      </c>
      <c r="X61" s="60" t="str">
        <f t="shared" si="89"/>
        <v/>
      </c>
      <c r="Y61" s="60" t="str">
        <f t="shared" si="89"/>
        <v/>
      </c>
      <c r="Z61" s="60" t="str">
        <f t="shared" si="89"/>
        <v/>
      </c>
      <c r="AA61" s="60" t="str">
        <f t="shared" si="89"/>
        <v/>
      </c>
      <c r="AB61" s="60" t="str">
        <f t="shared" si="89"/>
        <v/>
      </c>
      <c r="AC61" s="60" t="str">
        <f t="shared" si="89"/>
        <v/>
      </c>
      <c r="AD61" s="60" t="str">
        <f t="shared" si="89"/>
        <v/>
      </c>
      <c r="AE61" s="60" t="str">
        <f t="shared" si="89"/>
        <v/>
      </c>
      <c r="AF61" s="60" t="str">
        <f t="shared" ref="AF61" si="90">IF(AF33&gt;0,((1+AF33/200)^2-1)*100,"")</f>
        <v/>
      </c>
      <c r="AG61" s="60" t="str">
        <f t="shared" si="89"/>
        <v/>
      </c>
      <c r="AH61" s="60" t="str">
        <f t="shared" si="89"/>
        <v/>
      </c>
      <c r="AI61" s="60" t="str">
        <f t="shared" si="89"/>
        <v/>
      </c>
      <c r="AJ61" s="60" t="str">
        <f t="shared" si="89"/>
        <v/>
      </c>
      <c r="AK61" s="60" t="str">
        <f t="shared" si="89"/>
        <v/>
      </c>
      <c r="AL61" s="60" t="str">
        <f t="shared" si="89"/>
        <v/>
      </c>
      <c r="AM61" s="60" t="str">
        <f t="shared" si="89"/>
        <v/>
      </c>
      <c r="AN61" s="60" t="str">
        <f t="shared" si="89"/>
        <v/>
      </c>
      <c r="AO61" s="60" t="str">
        <f t="shared" si="89"/>
        <v/>
      </c>
      <c r="AP61" s="60" t="str">
        <f t="shared" si="89"/>
        <v/>
      </c>
      <c r="AQ61" s="60" t="str">
        <f t="shared" si="89"/>
        <v/>
      </c>
      <c r="AR61" s="60" t="str">
        <f t="shared" si="89"/>
        <v/>
      </c>
      <c r="AS61" s="60" t="str">
        <f t="shared" si="89"/>
        <v/>
      </c>
      <c r="AT61" s="60" t="str">
        <f t="shared" si="89"/>
        <v/>
      </c>
      <c r="AU61" s="60" t="str">
        <f t="shared" si="89"/>
        <v/>
      </c>
      <c r="AV61" s="60" t="str">
        <f t="shared" si="89"/>
        <v/>
      </c>
      <c r="AW61" s="60" t="str">
        <f t="shared" si="89"/>
        <v/>
      </c>
      <c r="AX61" s="60" t="str">
        <f t="shared" si="89"/>
        <v/>
      </c>
      <c r="AY61" s="60" t="str">
        <f t="shared" si="89"/>
        <v/>
      </c>
      <c r="AZ61" s="60" t="str">
        <f t="shared" si="89"/>
        <v/>
      </c>
      <c r="BA61" s="60" t="str">
        <f t="shared" si="89"/>
        <v/>
      </c>
      <c r="BB61" s="60" t="str">
        <f t="shared" si="89"/>
        <v/>
      </c>
      <c r="BC61" s="60" t="str">
        <f t="shared" si="89"/>
        <v/>
      </c>
      <c r="BD61" s="60" t="str">
        <f t="shared" si="89"/>
        <v/>
      </c>
      <c r="BE61" s="65" t="str">
        <f t="shared" si="89"/>
        <v/>
      </c>
    </row>
    <row r="62" spans="1:57" ht="8.25" customHeight="1" x14ac:dyDescent="0.25">
      <c r="A62" s="1"/>
      <c r="B62" s="58"/>
      <c r="C62" s="58"/>
      <c r="D62" s="58"/>
      <c r="E62" s="58"/>
      <c r="F62" s="58"/>
      <c r="G62" s="58"/>
      <c r="H62" s="58"/>
      <c r="I62" s="58"/>
      <c r="J62" s="58"/>
      <c r="K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7"/>
      <c r="BA62" s="7"/>
      <c r="BB62" s="7"/>
      <c r="BC62" s="7"/>
    </row>
    <row r="63" spans="1:57" ht="17.25" customHeight="1" x14ac:dyDescent="0.25">
      <c r="A63" s="1"/>
      <c r="B63" s="309" t="s">
        <v>20</v>
      </c>
      <c r="C63" s="310"/>
      <c r="D63" s="310"/>
      <c r="E63" s="310"/>
      <c r="F63" s="310"/>
      <c r="G63" s="310"/>
      <c r="H63" s="310"/>
      <c r="I63" s="311"/>
      <c r="J63" s="178"/>
      <c r="K63" s="9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7"/>
      <c r="BA63" s="7"/>
      <c r="BB63" s="7"/>
      <c r="BC63" s="7"/>
    </row>
    <row r="64" spans="1:57" ht="17.25" customHeight="1" x14ac:dyDescent="0.25">
      <c r="A64" s="80" t="s">
        <v>11</v>
      </c>
      <c r="B64" s="69"/>
      <c r="C64" s="70"/>
      <c r="D64" s="70">
        <f t="shared" ref="D64:G64" si="91">AVERAGE(D39:D61)</f>
        <v>3.2461536362500065</v>
      </c>
      <c r="E64" s="70">
        <f>AVERAGE(E39:E61)</f>
        <v>4.058180181590914</v>
      </c>
      <c r="F64" s="70">
        <f t="shared" si="91"/>
        <v>4.3332747512499958</v>
      </c>
      <c r="G64" s="70">
        <f t="shared" si="91"/>
        <v>4.5573214677272791</v>
      </c>
      <c r="H64" s="70">
        <f>AVERAGE(H39:H61)</f>
        <v>4.6628538893181837</v>
      </c>
      <c r="I64" s="181">
        <f>AVERAGE(I39:I61)</f>
        <v>4.8370773632954576</v>
      </c>
      <c r="J64" s="68"/>
      <c r="K64" s="68"/>
      <c r="M64" s="2"/>
      <c r="N64" s="2"/>
      <c r="O64" s="2"/>
      <c r="P64" s="2"/>
      <c r="Q64" s="2"/>
      <c r="AF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7" ht="17.25" customHeight="1" x14ac:dyDescent="0.25">
      <c r="A65" s="67"/>
      <c r="B65" s="58"/>
      <c r="C65" s="68"/>
      <c r="D65" s="68"/>
      <c r="E65" s="68"/>
      <c r="F65" s="68"/>
      <c r="G65" s="68"/>
      <c r="H65" s="68"/>
      <c r="I65" s="182"/>
      <c r="J65" s="68"/>
      <c r="K65" s="68"/>
      <c r="M65" s="2"/>
      <c r="N65" s="2"/>
      <c r="O65" s="2"/>
      <c r="P65" s="2"/>
      <c r="Q65" s="2"/>
      <c r="AF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7" ht="17.25" customHeight="1" x14ac:dyDescent="0.25">
      <c r="A66" s="67"/>
      <c r="B66" s="294" t="s">
        <v>21</v>
      </c>
      <c r="C66" s="295"/>
      <c r="D66" s="295"/>
      <c r="E66" s="295"/>
      <c r="F66" s="295"/>
      <c r="G66" s="295"/>
      <c r="H66" s="295"/>
      <c r="I66" s="295"/>
      <c r="J66" s="94"/>
      <c r="K66" s="94"/>
      <c r="M66" s="2"/>
      <c r="N66" s="2"/>
      <c r="O66" s="2"/>
      <c r="P66" s="2"/>
      <c r="Q66" s="2"/>
      <c r="AF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7" ht="17.25" customHeight="1" x14ac:dyDescent="0.25">
      <c r="A67" s="67"/>
      <c r="B67" s="54"/>
      <c r="C67" s="71"/>
      <c r="D67" s="82" t="s">
        <v>31</v>
      </c>
      <c r="E67" s="72">
        <f>E64+(F64-E64)/(F10-E10)*($C$3+1826-E10)</f>
        <v>4.2891386994145826</v>
      </c>
      <c r="F67" s="55" t="s">
        <v>14</v>
      </c>
      <c r="G67" s="55"/>
      <c r="H67" s="73"/>
      <c r="I67" s="74"/>
      <c r="J67" s="76"/>
      <c r="K67" s="76"/>
      <c r="M67" s="2"/>
      <c r="N67" s="2"/>
      <c r="O67" s="2"/>
      <c r="P67" s="2"/>
      <c r="Q67" s="2"/>
      <c r="AF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7" ht="17.25" customHeight="1" x14ac:dyDescent="0.25">
      <c r="A68" s="67"/>
      <c r="B68" s="57"/>
      <c r="C68" s="7"/>
      <c r="D68" s="7"/>
      <c r="E68" s="75">
        <f>E64+(F64-E64)/(F10-E10)*($C$3+(365*4+1)-E10)</f>
        <v>4.0684584402375172</v>
      </c>
      <c r="F68" s="58" t="s">
        <v>15</v>
      </c>
      <c r="G68" s="58"/>
      <c r="H68" s="76"/>
      <c r="I68" s="77"/>
      <c r="J68" s="76"/>
      <c r="K68" s="76"/>
      <c r="M68" s="2"/>
      <c r="N68" s="2"/>
      <c r="O68" s="2"/>
      <c r="P68" s="2"/>
      <c r="Q68" s="2"/>
      <c r="AF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7" ht="17.25" customHeight="1" x14ac:dyDescent="0.25">
      <c r="A69" s="67"/>
      <c r="B69" s="78"/>
      <c r="C69" s="61"/>
      <c r="D69" s="9"/>
      <c r="E69" s="79">
        <f>D64+(E64-D64)/(E10-D10)*($C$3+(365*3+1)-D10)</f>
        <v>3.7683491684846206</v>
      </c>
      <c r="F69" s="9" t="s">
        <v>16</v>
      </c>
      <c r="G69" s="146"/>
      <c r="H69" s="61"/>
      <c r="I69" s="62"/>
      <c r="J69" s="58"/>
      <c r="K69" s="58"/>
      <c r="M69" s="2"/>
      <c r="N69" s="2"/>
      <c r="O69" s="2"/>
      <c r="P69" s="2"/>
      <c r="Q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7" ht="15" customHeight="1" x14ac:dyDescent="0.25">
      <c r="A70" s="67"/>
      <c r="M70" s="2"/>
      <c r="N70" s="2"/>
      <c r="O70" s="2"/>
      <c r="P70" s="2"/>
      <c r="Q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7" ht="15" customHeight="1" x14ac:dyDescent="0.25">
      <c r="A71" s="67"/>
      <c r="E71" s="2"/>
      <c r="O71" s="2"/>
      <c r="P71" s="2"/>
      <c r="Q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7" ht="15" customHeight="1" x14ac:dyDescent="0.25">
      <c r="A72" s="67"/>
      <c r="M72" s="294" t="s">
        <v>22</v>
      </c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5"/>
      <c r="BD72" s="295"/>
      <c r="BE72" s="296"/>
    </row>
    <row r="73" spans="1:57" x14ac:dyDescent="0.25">
      <c r="M73" s="170" t="str">
        <f>M9</f>
        <v>AIA</v>
      </c>
      <c r="N73" s="170" t="str">
        <f>N9</f>
        <v>AIA</v>
      </c>
      <c r="O73" s="170" t="str">
        <f t="shared" ref="O73:BC73" si="92">O9</f>
        <v>AIA</v>
      </c>
      <c r="P73" s="170" t="str">
        <f t="shared" si="92"/>
        <v>AIA</v>
      </c>
      <c r="Q73" s="170" t="str">
        <f>Q9</f>
        <v>AIA</v>
      </c>
      <c r="R73" s="170" t="str">
        <f t="shared" si="92"/>
        <v>Genesis</v>
      </c>
      <c r="S73" s="170" t="str">
        <f t="shared" si="92"/>
        <v>Genesis</v>
      </c>
      <c r="T73" s="170" t="str">
        <f t="shared" si="92"/>
        <v>Genesis</v>
      </c>
      <c r="U73" s="170" t="str">
        <f t="shared" si="92"/>
        <v>Genesis</v>
      </c>
      <c r="V73" s="170" t="str">
        <f t="shared" si="92"/>
        <v>Genesis</v>
      </c>
      <c r="W73" s="171" t="str">
        <f t="shared" ref="W73" si="93">W9</f>
        <v>Genesis</v>
      </c>
      <c r="X73" s="172" t="str">
        <f t="shared" si="92"/>
        <v>MRP</v>
      </c>
      <c r="Y73" s="170" t="str">
        <f t="shared" si="92"/>
        <v>MRP</v>
      </c>
      <c r="Z73" s="170" t="str">
        <f>Z9</f>
        <v>MRP</v>
      </c>
      <c r="AA73" s="171" t="str">
        <f t="shared" si="92"/>
        <v>MRP</v>
      </c>
      <c r="AB73" s="172" t="str">
        <f>AB9</f>
        <v>MRP</v>
      </c>
      <c r="AC73" s="170" t="str">
        <f t="shared" si="92"/>
        <v>Vector</v>
      </c>
      <c r="AD73" s="171" t="str">
        <f t="shared" si="92"/>
        <v>WIAL</v>
      </c>
      <c r="AE73" s="171" t="str">
        <f t="shared" ref="AE73:AF73" si="94">AE9</f>
        <v>WIAL</v>
      </c>
      <c r="AF73" s="171" t="str">
        <f t="shared" si="94"/>
        <v>WIAL</v>
      </c>
      <c r="AG73" s="170" t="str">
        <f t="shared" si="92"/>
        <v>Contact</v>
      </c>
      <c r="AH73" s="170" t="str">
        <f t="shared" si="92"/>
        <v>Contact</v>
      </c>
      <c r="AI73" s="170" t="str">
        <f t="shared" ref="AI73:AJ73" si="95">AI9</f>
        <v>Contact</v>
      </c>
      <c r="AJ73" s="170" t="str">
        <f t="shared" si="95"/>
        <v>Contact</v>
      </c>
      <c r="AK73" s="170" t="str">
        <f t="shared" si="92"/>
        <v>Powerco</v>
      </c>
      <c r="AL73" s="170" t="str">
        <f t="shared" si="92"/>
        <v>Powerco</v>
      </c>
      <c r="AM73" s="170" t="str">
        <f t="shared" si="92"/>
        <v>Powerco</v>
      </c>
      <c r="AN73" s="171" t="str">
        <f>AN9</f>
        <v>Powerco</v>
      </c>
      <c r="AO73" s="172" t="str">
        <f t="shared" si="92"/>
        <v>Transpower</v>
      </c>
      <c r="AP73" s="170" t="str">
        <f t="shared" si="92"/>
        <v>Transpower</v>
      </c>
      <c r="AQ73" s="170" t="str">
        <f t="shared" si="92"/>
        <v>Transpower</v>
      </c>
      <c r="AR73" s="170" t="str">
        <f t="shared" si="92"/>
        <v>Telecom</v>
      </c>
      <c r="AS73" s="170" t="str">
        <f t="shared" si="92"/>
        <v>Telecom</v>
      </c>
      <c r="AT73" s="170" t="str">
        <f>AT9</f>
        <v>Telecom</v>
      </c>
      <c r="AU73" s="170" t="str">
        <f t="shared" si="92"/>
        <v>Telecom</v>
      </c>
      <c r="AV73" s="171" t="str">
        <f t="shared" si="92"/>
        <v>Telecom</v>
      </c>
      <c r="AW73" s="170" t="str">
        <f t="shared" si="92"/>
        <v>Telstra</v>
      </c>
      <c r="AX73" s="170" t="str">
        <f t="shared" si="92"/>
        <v>Telstra</v>
      </c>
      <c r="AY73" s="170" t="str">
        <f t="shared" si="92"/>
        <v>Fonterra</v>
      </c>
      <c r="AZ73" s="170" t="str">
        <f t="shared" si="92"/>
        <v>Fonterra</v>
      </c>
      <c r="BA73" s="170" t="str">
        <f t="shared" si="92"/>
        <v>Fonterra</v>
      </c>
      <c r="BB73" s="170" t="str">
        <f t="shared" si="92"/>
        <v>Meridian</v>
      </c>
      <c r="BC73" s="171" t="str">
        <f t="shared" si="92"/>
        <v>Meridian</v>
      </c>
      <c r="BD73" s="171" t="str">
        <f>BD9</f>
        <v>CIAL</v>
      </c>
      <c r="BE73" s="41" t="str">
        <f>BE9</f>
        <v>CIAL</v>
      </c>
    </row>
    <row r="74" spans="1:57" x14ac:dyDescent="0.25">
      <c r="B74" s="3"/>
      <c r="H74" s="2"/>
      <c r="I74" s="2"/>
      <c r="J74" s="2"/>
      <c r="K74" s="2"/>
      <c r="M74" s="45">
        <f>M10</f>
        <v>42315</v>
      </c>
      <c r="N74" s="45">
        <f>N10</f>
        <v>42592</v>
      </c>
      <c r="O74" s="45">
        <f t="shared" ref="O74:BC74" si="96">O10</f>
        <v>42689</v>
      </c>
      <c r="P74" s="45">
        <f t="shared" si="96"/>
        <v>43025</v>
      </c>
      <c r="Q74" s="45">
        <f>Q10</f>
        <v>43812</v>
      </c>
      <c r="R74" s="45">
        <f t="shared" si="96"/>
        <v>41713</v>
      </c>
      <c r="S74" s="45">
        <f t="shared" si="96"/>
        <v>42444</v>
      </c>
      <c r="T74" s="45">
        <f t="shared" si="96"/>
        <v>42628</v>
      </c>
      <c r="U74" s="45">
        <f t="shared" si="96"/>
        <v>43770</v>
      </c>
      <c r="V74" s="45">
        <f t="shared" si="96"/>
        <v>44005</v>
      </c>
      <c r="W74" s="46">
        <f t="shared" ref="W74" si="97">W10</f>
        <v>44993</v>
      </c>
      <c r="X74" s="50">
        <f t="shared" si="96"/>
        <v>41409</v>
      </c>
      <c r="Y74" s="45">
        <f t="shared" si="96"/>
        <v>42655</v>
      </c>
      <c r="Z74" s="46">
        <f>Z10</f>
        <v>43530</v>
      </c>
      <c r="AA74" s="46">
        <f t="shared" si="96"/>
        <v>43872</v>
      </c>
      <c r="AB74" s="50">
        <f>AB10</f>
        <v>44991</v>
      </c>
      <c r="AC74" s="45">
        <f t="shared" si="96"/>
        <v>41927</v>
      </c>
      <c r="AD74" s="46">
        <f t="shared" si="96"/>
        <v>41593</v>
      </c>
      <c r="AE74" s="46">
        <f t="shared" ref="AE74:AF74" si="98">AE10</f>
        <v>43993</v>
      </c>
      <c r="AF74" s="46">
        <f t="shared" si="98"/>
        <v>44331</v>
      </c>
      <c r="AG74" s="45">
        <f t="shared" si="96"/>
        <v>41774</v>
      </c>
      <c r="AH74" s="46">
        <f t="shared" si="96"/>
        <v>42838</v>
      </c>
      <c r="AI74" s="46">
        <f t="shared" ref="AI74:AJ74" si="99">AI10</f>
        <v>43244</v>
      </c>
      <c r="AJ74" s="46">
        <f t="shared" si="99"/>
        <v>43978</v>
      </c>
      <c r="AK74" s="45">
        <f t="shared" si="96"/>
        <v>41362</v>
      </c>
      <c r="AL74" s="45">
        <f t="shared" si="96"/>
        <v>42184</v>
      </c>
      <c r="AM74" s="45">
        <f t="shared" si="96"/>
        <v>43006</v>
      </c>
      <c r="AN74" s="46">
        <f>AN10</f>
        <v>43454</v>
      </c>
      <c r="AO74" s="50">
        <f t="shared" si="96"/>
        <v>42781</v>
      </c>
      <c r="AP74" s="45">
        <f t="shared" si="96"/>
        <v>43781</v>
      </c>
      <c r="AQ74" s="45">
        <f t="shared" si="96"/>
        <v>43992</v>
      </c>
      <c r="AR74" s="45">
        <f t="shared" si="96"/>
        <v>41355</v>
      </c>
      <c r="AS74" s="45">
        <f t="shared" si="96"/>
        <v>42170</v>
      </c>
      <c r="AT74" s="45">
        <f>AT10</f>
        <v>42170</v>
      </c>
      <c r="AU74" s="45">
        <f t="shared" si="96"/>
        <v>42451</v>
      </c>
      <c r="AV74" s="46">
        <f t="shared" si="96"/>
        <v>43763</v>
      </c>
      <c r="AW74" s="45">
        <f t="shared" si="96"/>
        <v>41967</v>
      </c>
      <c r="AX74" s="45">
        <f t="shared" si="96"/>
        <v>42927</v>
      </c>
      <c r="AY74" s="45">
        <f t="shared" si="96"/>
        <v>41750</v>
      </c>
      <c r="AZ74" s="45">
        <f t="shared" si="96"/>
        <v>42073</v>
      </c>
      <c r="BA74" s="45">
        <f t="shared" si="96"/>
        <v>42433</v>
      </c>
      <c r="BB74" s="45">
        <f t="shared" si="96"/>
        <v>42079</v>
      </c>
      <c r="BC74" s="46">
        <f t="shared" si="96"/>
        <v>42810</v>
      </c>
      <c r="BD74" s="46">
        <f>BD10</f>
        <v>43805</v>
      </c>
      <c r="BE74" s="46">
        <f>BE10</f>
        <v>44473</v>
      </c>
    </row>
    <row r="75" spans="1:57" x14ac:dyDescent="0.25">
      <c r="B75" s="3"/>
      <c r="L75" s="1">
        <f t="shared" ref="L75:L94" si="100">A11</f>
        <v>41610</v>
      </c>
      <c r="M75" s="83">
        <f t="shared" ref="M75:M97" si="101">IF(M39="","",M39-(D39+(E39-D39)/($E$10-$D$10)*($M$10-$D$10)))</f>
        <v>1.0721097185256192</v>
      </c>
      <c r="N75" s="83">
        <f t="shared" ref="N75:N97" si="102">IF(N39="","",N39-(D39+(E39-D39)/($E$10-$D$10)*($N$10-$D$10)))</f>
        <v>1.1678305098076756</v>
      </c>
      <c r="O75" s="89">
        <f t="shared" ref="O75:O97" si="103">IF(O39="","",O39-(D39+(E39-D39)/($E$10-$D$10)*($O$10-$D$10)))</f>
        <v>1.2000417658973905</v>
      </c>
      <c r="P75" s="131">
        <f t="shared" ref="P75:P97" si="104">IF(P39="","",P39-(D39+(E39-D39)/($E$10-$D$10)*($P$10-$D$10)))</f>
        <v>1.2252071935897391</v>
      </c>
      <c r="Q75" s="128">
        <f>IF(Q39="","",Q39-(F39+(G39-F39)/($G$10-$F$10)*($Q$10-$F$10)))</f>
        <v>1.3525292371473618</v>
      </c>
      <c r="R75" s="85"/>
      <c r="S75" s="83">
        <f t="shared" ref="S75:S97" si="105">IF(S39="","",S39-(D39+(E39-D39)/($E$10-$D$10)*($S$10-$D$10)))</f>
        <v>1.4074684323717861</v>
      </c>
      <c r="T75" s="89">
        <f t="shared" ref="T75:T97" si="106">IF(T39="","",T39-(D39+(E39-D39)/($E$10-$D$10)*($T$10-$D$10)))</f>
        <v>1.5130034938461292</v>
      </c>
      <c r="U75" s="85">
        <f>IF(U39="","",U39-(F39+(G39-F39)/($G$10-$F$10)*($U$10-$F$10)))</f>
        <v>1.9697988316246775</v>
      </c>
      <c r="V75" s="85">
        <f>IF(V39="","",V39-(G39+(H39-G39)/($H$10-$G$10)*($V$10-$G$10)))</f>
        <v>1.8784899844177341</v>
      </c>
      <c r="W75" s="89">
        <f>IF(W39="","",W39-(H39+(I39-H39)/($I$10-$H$10)*($W$10-$H$10)))</f>
        <v>2.0817871169571323</v>
      </c>
      <c r="X75" s="84" t="str">
        <f t="shared" ref="X75:X97" si="107">IF(X39="","",X39-(C39+(D39-C39)/($D$10-$C$10)*($X$10-$C$10)))</f>
        <v/>
      </c>
      <c r="Y75" s="89">
        <f t="shared" ref="Y75:Y97" si="108">IF(Y39="","",Y39-(D39+(E39-D39)/($E$10-$D$10)*($Y$10-$D$10)))</f>
        <v>1.5016699249999634</v>
      </c>
      <c r="Z75" s="89">
        <f t="shared" ref="Z75:Z96" si="109">IF(Z39="","",Z39-(E39+(F39-E39)/($F$10-$E$10)*($Z$10-$E$10)))</f>
        <v>1.7194431093955878</v>
      </c>
      <c r="AA75" s="89">
        <f>IF(AA39="","",AA39-(F39+(G39-F39)/($G$10-$F$10)*($AA$10-$F$10)))</f>
        <v>1.8081555786082939</v>
      </c>
      <c r="AB75" s="84">
        <f>IF(AB39="","",AB39-(H39+(I39-H39)/($I$10-$H$10)*($AB$10-$H$10)))</f>
        <v>2.128872609428603</v>
      </c>
      <c r="AC75" s="89"/>
      <c r="AD75" s="89" t="str">
        <f t="shared" ref="AD75:AD97" si="110">IF(AD39="","",AD39-(C39+(D39-C39)/($D$10-$C$10)*($AD$10-$C$10)))</f>
        <v/>
      </c>
      <c r="AE75" s="89">
        <f>IF(AE39="","",AE39-(G39+(H39-G39)/($H$10-$G$10)*($AE$10-$G$10)))</f>
        <v>1.7452295745189694</v>
      </c>
      <c r="AF75" s="89">
        <f>IF(AF39="","",AF39-(H39+(I39-H39)/($I$10-$H$10)*($AF$10-$H$10)))</f>
        <v>1.771099679999999</v>
      </c>
      <c r="AG75" s="89"/>
      <c r="AH75" s="89">
        <f t="shared" ref="AH75:AH97" si="111">IF(AH39="","",AH39-(D39+(E39-D39)/($E$10-$D$10)*($AH$10-$D$10)))</f>
        <v>1.7636074386538296</v>
      </c>
      <c r="AI75" s="89">
        <f t="shared" ref="AI75:AI97" si="112">IF(AI39="","",AI39-(E39+(F39-E39)/($F$10-$E$10)*($AI$10-$E$10)))</f>
        <v>1.8032303129670462</v>
      </c>
      <c r="AJ75" s="84">
        <f>IF(AJ39="","",AJ39-(G39+(H39-G39)/($H$10-$G$10)*($AJ$10-$G$10)))</f>
        <v>1.8767377421455631</v>
      </c>
      <c r="AK75" s="89"/>
      <c r="AL75" s="84">
        <f t="shared" ref="AL75:AL97" si="113">IF(AL39="","",AL39-(D39+(E39-D39)/($E$10-$D$10)*($AL$10-$D$10)))</f>
        <v>1.4545812990384341</v>
      </c>
      <c r="AM75" s="89">
        <f t="shared" ref="AM75:AM97" si="114">IF(AM39="","",AM39-(D39+(E39-D39)/($E$10-$D$10)*($AM$10-$D$10)))</f>
        <v>1.6481610249999639</v>
      </c>
      <c r="AN75" s="89">
        <f t="shared" ref="AN75:AN97" si="115">IF(AN39="","",AN39-(E39+(F39-E39)/($F$10-$E$10)*($AN$10-$E$10)))</f>
        <v>1.8301927187362486</v>
      </c>
      <c r="AO75" s="84">
        <f t="shared" ref="AO75:AO97" si="116">IF(AO39="","",AO39-(D39+(E39-D39)/($E$10-$D$10)*($AO$10-$D$10)))</f>
        <v>1.0760567178845899</v>
      </c>
      <c r="AP75" s="89">
        <f>IF(AP39="","",AP39-(F39+(G39-F39)/($G$10-$F$10)*($AP$10-$F$10)))</f>
        <v>1.2819372820592037</v>
      </c>
      <c r="AQ75" s="84">
        <f>IF(AQ39="","",AQ39-(G39+(H39-G39)/($H$10-$G$10)*($AQ$10-$G$10)))</f>
        <v>1.2439127328607471</v>
      </c>
      <c r="AR75" s="89"/>
      <c r="AS75" s="83">
        <f t="shared" ref="AS75:AS97" si="117">IF(AS39="","",AS39-(D39+(E39-D39)/($E$10-$D$10)*($AS$10-$D$10)))</f>
        <v>1.1759588570512483</v>
      </c>
      <c r="AT75" s="83">
        <f t="shared" ref="AT75:AT97" si="118">IF(AT39="","",AT39-(D39+(E39-D39)/($E$10-$D$10)*($AT$10-$D$10)))</f>
        <v>1.1442859245512773</v>
      </c>
      <c r="AU75" s="128">
        <f t="shared" ref="AU75:AU97" si="119">IF(AU39="","",AU39-(D39+(E39-D39)/($E$10-$D$10)*($AU$10-$D$10)))</f>
        <v>1.2485324021153734</v>
      </c>
      <c r="AV75" s="85">
        <f>IF(AV39="","",AV39-(F39+(G39-F39)/($G$10-$F$10)*($AV$10-$F$10)))</f>
        <v>1.6169339686209181</v>
      </c>
      <c r="AW75" s="89"/>
      <c r="AX75" s="84">
        <f t="shared" ref="AX75:AX97" si="120">IF(AX39="","",AX39-(D39+(E39-D39)/($E$10-$D$10)*($AX$10-$D$10)))</f>
        <v>1.4152889421794725</v>
      </c>
      <c r="AY75" s="89"/>
      <c r="AZ75" s="84"/>
      <c r="BA75" s="89">
        <f t="shared" ref="BA75:BA97" si="121">IF(BA39="","",BA39-(D39+(E39-D39)/($E$10-$D$10)*($BA$10-$D$10)))</f>
        <v>0.90402893384614957</v>
      </c>
      <c r="BB75" s="89"/>
      <c r="BC75" s="89">
        <f>IF(BC39="","",BC39-(D39+(E39-D39)/($E$10-$D$10)*($BC$10-$D$10)))</f>
        <v>1.444184689679445</v>
      </c>
      <c r="BD75" s="89">
        <f>IF(BD39="","",BD39-(F39+(G39-F39)/($G$10-$F$10)*($BD$10-$F$10)))</f>
        <v>1.6116301941435625</v>
      </c>
      <c r="BE75" s="128">
        <f>IF(BE39="","",BE39-(H39+(I39-H39)/($I$10-$H$10)*($BE$10-$H$10)))</f>
        <v>1.798101637028557</v>
      </c>
    </row>
    <row r="76" spans="1:57" x14ac:dyDescent="0.25">
      <c r="B76" s="3"/>
      <c r="L76" s="1">
        <f t="shared" si="100"/>
        <v>41611</v>
      </c>
      <c r="M76" s="83">
        <f t="shared" si="101"/>
        <v>1.0596247328461947</v>
      </c>
      <c r="N76" s="83">
        <f t="shared" si="102"/>
        <v>1.1504457556538559</v>
      </c>
      <c r="O76" s="89">
        <f t="shared" si="103"/>
        <v>1.1910231646154195</v>
      </c>
      <c r="P76" s="83">
        <f t="shared" si="104"/>
        <v>1.2115807024615144</v>
      </c>
      <c r="Q76" s="89">
        <f t="shared" ref="Q76:Q97" si="122">IF(Q40="","",Q40-(F40+(G40-F40)/($G$10-$F$10)*($Q$10-$F$10)))</f>
        <v>1.3647585034697931</v>
      </c>
      <c r="R76" s="85"/>
      <c r="S76" s="83">
        <f t="shared" si="105"/>
        <v>1.392840258269251</v>
      </c>
      <c r="T76" s="89">
        <f t="shared" si="106"/>
        <v>1.5005448729230997</v>
      </c>
      <c r="U76" s="85">
        <f t="shared" ref="U76:U97" si="123">IF(U40="","",U40-(F40+(G40-F40)/($G$10-$F$10)*($U$10-$F$10)))</f>
        <v>1.98168557678214</v>
      </c>
      <c r="V76" s="85">
        <f t="shared" ref="V76:V97" si="124">IF(V40="","",V40-(G40+(H40-G40)/($H$10-$G$10)*($V$10-$G$10)))</f>
        <v>1.8877724547468659</v>
      </c>
      <c r="W76" s="89">
        <f t="shared" ref="W76:W97" si="125">IF(W40="","",W40-(H40+(I40-H40)/($I$10-$H$10)*($W$10-$H$10)))</f>
        <v>2.0997133539285651</v>
      </c>
      <c r="X76" s="84" t="str">
        <f t="shared" si="107"/>
        <v/>
      </c>
      <c r="Y76" s="89">
        <f t="shared" si="108"/>
        <v>1.4888041514999975</v>
      </c>
      <c r="Z76" s="89">
        <f t="shared" si="109"/>
        <v>1.7316232986263946</v>
      </c>
      <c r="AA76" s="89">
        <f t="shared" ref="AA76:AA97" si="126">IF(AA40="","",AA40-(F40+(G40-F40)/($G$10-$F$10)*($AA$10-$F$10)))</f>
        <v>1.8184598469521331</v>
      </c>
      <c r="AB76" s="84">
        <f t="shared" ref="AB76:AB96" si="127">IF(AB40="","",AB40-(H40+(I40-H40)/($I$10-$H$10)*($AB$10-$H$10)))</f>
        <v>2.1446987357142788</v>
      </c>
      <c r="AC76" s="89"/>
      <c r="AD76" s="89" t="str">
        <f t="shared" si="110"/>
        <v/>
      </c>
      <c r="AE76" s="89">
        <f t="shared" ref="AE76:AE97" si="128">IF(AE40="","",AE40-(G40+(H40-G40)/($H$10-$G$10)*($AE$10-$G$10)))</f>
        <v>1.7381911004430224</v>
      </c>
      <c r="AF76" s="89">
        <f t="shared" ref="AF76:AF97" si="129">IF(AF40="","",AF40-(H40+(I40-H40)/($I$10-$H$10)*($AF$10-$H$10)))</f>
        <v>1.7608693299999922</v>
      </c>
      <c r="AG76" s="89"/>
      <c r="AH76" s="89">
        <f t="shared" si="111"/>
        <v>1.7539099415769339</v>
      </c>
      <c r="AI76" s="89">
        <f t="shared" si="112"/>
        <v>1.8071861896978065</v>
      </c>
      <c r="AJ76" s="84">
        <f t="shared" ref="AJ76:AJ97" si="130">IF(AJ40="","",AJ40-(G40+(H40-G40)/($H$10-$G$10)*($AJ$10-$G$10)))</f>
        <v>1.8833439800632963</v>
      </c>
      <c r="AK76" s="89"/>
      <c r="AL76" s="84">
        <f t="shared" si="113"/>
        <v>1.4391113007692646</v>
      </c>
      <c r="AM76" s="89">
        <f t="shared" si="114"/>
        <v>1.6443657929999915</v>
      </c>
      <c r="AN76" s="89">
        <f t="shared" si="115"/>
        <v>1.842042600082447</v>
      </c>
      <c r="AO76" s="84">
        <f t="shared" si="116"/>
        <v>1.0650470381923149</v>
      </c>
      <c r="AP76" s="89">
        <f t="shared" ref="AP76:AP97" si="131">IF(AP40="","",AP40-(F40+(G40-F40)/($G$10-$F$10)*($AP$10-$F$10)))</f>
        <v>1.2946395124622132</v>
      </c>
      <c r="AQ76" s="84">
        <f t="shared" ref="AQ76:AQ97" si="132">IF(AQ40="","",AQ40-(G40+(H40-G40)/($H$10-$G$10)*($AQ$10-$G$10)))</f>
        <v>1.2533539534177391</v>
      </c>
      <c r="AR76" s="89"/>
      <c r="AS76" s="83">
        <f t="shared" si="117"/>
        <v>1.1131533141923167</v>
      </c>
      <c r="AT76" s="83">
        <f t="shared" si="118"/>
        <v>1.1284780266923256</v>
      </c>
      <c r="AU76" s="89">
        <f t="shared" si="119"/>
        <v>1.2330365953077047</v>
      </c>
      <c r="AV76" s="85">
        <f t="shared" ref="AV76:AV97" si="133">IF(AV40="","",AV40-(F40+(G40-F40)/($G$10-$F$10)*($AV$10-$F$10)))</f>
        <v>1.6309664356675411</v>
      </c>
      <c r="AW76" s="89"/>
      <c r="AX76" s="84">
        <f t="shared" si="120"/>
        <v>1.4086527764230801</v>
      </c>
      <c r="AY76" s="89"/>
      <c r="AZ76" s="84"/>
      <c r="BA76" s="89">
        <f t="shared" si="121"/>
        <v>0.89117719292310049</v>
      </c>
      <c r="BB76" s="89"/>
      <c r="BC76" s="85">
        <f t="shared" ref="BC76:BC97" si="134">IF(BC40="","",BC40-(D40+(E40-D40)/($E$10-$D$10)*($BC$10-$D$10)))</f>
        <v>1.4348687559230746</v>
      </c>
      <c r="BD76" s="89">
        <f t="shared" ref="BD76:BD97" si="135">IF(BD40="","",BD40-(F40+(G40-F40)/($G$10-$F$10)*($BD$10-$F$10)))</f>
        <v>1.6229548448551441</v>
      </c>
      <c r="BE76" s="89">
        <f t="shared" ref="BE76:BE97" si="136">IF(BE40="","",BE40-(H40+(I40-H40)/($I$10-$H$10)*($BE$10-$H$10)))</f>
        <v>1.8068738557142838</v>
      </c>
    </row>
    <row r="77" spans="1:57" x14ac:dyDescent="0.25">
      <c r="B77" s="3"/>
      <c r="E77" s="136"/>
      <c r="L77" s="1">
        <f t="shared" si="100"/>
        <v>41612</v>
      </c>
      <c r="M77" s="83">
        <f t="shared" si="101"/>
        <v>1.0916445212076722</v>
      </c>
      <c r="N77" s="83">
        <f t="shared" si="102"/>
        <v>1.1699647728923179</v>
      </c>
      <c r="O77" s="89">
        <f t="shared" si="103"/>
        <v>1.2199891202692141</v>
      </c>
      <c r="P77" s="83">
        <f t="shared" si="104"/>
        <v>1.2244484034769325</v>
      </c>
      <c r="Q77" s="89">
        <f t="shared" si="122"/>
        <v>1.3923024814609866</v>
      </c>
      <c r="R77" s="85"/>
      <c r="S77" s="83">
        <f t="shared" si="105"/>
        <v>1.4259060824615242</v>
      </c>
      <c r="T77" s="89">
        <f t="shared" si="106"/>
        <v>1.5280157222538611</v>
      </c>
      <c r="U77" s="85">
        <f t="shared" si="123"/>
        <v>2.011299099697772</v>
      </c>
      <c r="V77" s="85">
        <f t="shared" si="124"/>
        <v>1.9210847989177386</v>
      </c>
      <c r="W77" s="89">
        <f t="shared" si="125"/>
        <v>2.1232366409856942</v>
      </c>
      <c r="X77" s="84" t="str">
        <f t="shared" si="107"/>
        <v/>
      </c>
      <c r="Y77" s="89">
        <f t="shared" si="108"/>
        <v>1.5181021374000121</v>
      </c>
      <c r="Z77" s="89">
        <f t="shared" si="109"/>
        <v>1.7585540466703344</v>
      </c>
      <c r="AA77" s="89">
        <f t="shared" si="126"/>
        <v>1.8493428239798799</v>
      </c>
      <c r="AB77" s="84">
        <f t="shared" si="127"/>
        <v>2.174467793142802</v>
      </c>
      <c r="AC77" s="89"/>
      <c r="AD77" s="89" t="str">
        <f t="shared" si="110"/>
        <v/>
      </c>
      <c r="AE77" s="89">
        <f t="shared" si="128"/>
        <v>1.7508145830190109</v>
      </c>
      <c r="AF77" s="89">
        <f t="shared" si="129"/>
        <v>1.7826300874999923</v>
      </c>
      <c r="AG77" s="89"/>
      <c r="AH77" s="89">
        <f t="shared" si="111"/>
        <v>1.7858600664461823</v>
      </c>
      <c r="AI77" s="89">
        <f t="shared" si="112"/>
        <v>1.8353922550274815</v>
      </c>
      <c r="AJ77" s="84">
        <f t="shared" si="130"/>
        <v>1.9145203756456048</v>
      </c>
      <c r="AK77" s="89"/>
      <c r="AL77" s="84">
        <f t="shared" si="113"/>
        <v>1.4712521884615204</v>
      </c>
      <c r="AM77" s="89">
        <f t="shared" si="114"/>
        <v>1.6666911143000087</v>
      </c>
      <c r="AN77" s="89">
        <f t="shared" si="115"/>
        <v>1.8641773852198193</v>
      </c>
      <c r="AO77" s="84">
        <f t="shared" si="116"/>
        <v>1.0942581589153608</v>
      </c>
      <c r="AP77" s="89">
        <f t="shared" si="131"/>
        <v>1.3190022368262273</v>
      </c>
      <c r="AQ77" s="84">
        <f t="shared" si="132"/>
        <v>1.2885545808607874</v>
      </c>
      <c r="AR77" s="89"/>
      <c r="AS77" s="83">
        <f t="shared" si="117"/>
        <v>1.1514844505153703</v>
      </c>
      <c r="AT77" s="83">
        <f t="shared" si="118"/>
        <v>1.1668122380153672</v>
      </c>
      <c r="AU77" s="89">
        <f t="shared" si="119"/>
        <v>1.2649916251846278</v>
      </c>
      <c r="AV77" s="85">
        <f t="shared" si="133"/>
        <v>1.6594614135705612</v>
      </c>
      <c r="AW77" s="89"/>
      <c r="AX77" s="84">
        <f t="shared" si="120"/>
        <v>1.3987471403538607</v>
      </c>
      <c r="AY77" s="89"/>
      <c r="AZ77" s="84"/>
      <c r="BA77" s="89">
        <f t="shared" si="121"/>
        <v>0.92424023925383469</v>
      </c>
      <c r="BB77" s="89"/>
      <c r="BC77" s="85">
        <f t="shared" si="134"/>
        <v>1.4639081555538387</v>
      </c>
      <c r="BD77" s="89">
        <f t="shared" si="135"/>
        <v>1.6484685953337888</v>
      </c>
      <c r="BE77" s="89">
        <f t="shared" si="136"/>
        <v>1.8337936043428478</v>
      </c>
    </row>
    <row r="78" spans="1:57" x14ac:dyDescent="0.25">
      <c r="B78" s="3"/>
      <c r="L78" s="1">
        <f t="shared" si="100"/>
        <v>41613</v>
      </c>
      <c r="M78" s="83">
        <f t="shared" si="101"/>
        <v>1.0958747716512489</v>
      </c>
      <c r="N78" s="83">
        <f t="shared" si="102"/>
        <v>1.1817983774153626</v>
      </c>
      <c r="O78" s="89">
        <f t="shared" si="103"/>
        <v>1.2251683772948994</v>
      </c>
      <c r="P78" s="83">
        <f t="shared" si="104"/>
        <v>1.2437013727795172</v>
      </c>
      <c r="Q78" s="89">
        <f t="shared" si="122"/>
        <v>1.4175297932304431</v>
      </c>
      <c r="R78" s="85"/>
      <c r="S78" s="83">
        <f t="shared" si="105"/>
        <v>1.4267461857435717</v>
      </c>
      <c r="T78" s="89">
        <f t="shared" si="106"/>
        <v>1.5308508580922839</v>
      </c>
      <c r="U78" s="85">
        <f t="shared" si="123"/>
        <v>2.0697986998488558</v>
      </c>
      <c r="V78" s="85">
        <f t="shared" si="124"/>
        <v>1.9464807777151609</v>
      </c>
      <c r="W78" s="89">
        <f t="shared" si="125"/>
        <v>2.2671012574999798</v>
      </c>
      <c r="X78" s="84" t="str">
        <f t="shared" si="107"/>
        <v/>
      </c>
      <c r="Y78" s="89">
        <f t="shared" si="108"/>
        <v>1.5426209710999865</v>
      </c>
      <c r="Z78" s="89">
        <f t="shared" si="109"/>
        <v>1.7719253727197763</v>
      </c>
      <c r="AA78" s="89">
        <f t="shared" si="126"/>
        <v>1.8758673144898959</v>
      </c>
      <c r="AB78" s="84">
        <f t="shared" si="127"/>
        <v>2.2158564225000257</v>
      </c>
      <c r="AC78" s="89"/>
      <c r="AD78" s="89" t="str">
        <f t="shared" si="110"/>
        <v/>
      </c>
      <c r="AE78" s="89">
        <f t="shared" si="128"/>
        <v>1.8878526263733875</v>
      </c>
      <c r="AF78" s="89">
        <f t="shared" si="129"/>
        <v>1.7961049600000001</v>
      </c>
      <c r="AG78" s="89"/>
      <c r="AH78" s="89">
        <f t="shared" si="111"/>
        <v>1.7857022762076995</v>
      </c>
      <c r="AI78" s="89">
        <f t="shared" si="112"/>
        <v>1.845165289148353</v>
      </c>
      <c r="AJ78" s="84">
        <f t="shared" si="130"/>
        <v>1.9435705621961867</v>
      </c>
      <c r="AK78" s="89"/>
      <c r="AL78" s="84">
        <f t="shared" si="113"/>
        <v>1.466642483076916</v>
      </c>
      <c r="AM78" s="89">
        <f t="shared" si="114"/>
        <v>1.6766550127000199</v>
      </c>
      <c r="AN78" s="89">
        <f t="shared" si="115"/>
        <v>1.8882100081868112</v>
      </c>
      <c r="AO78" s="84">
        <f t="shared" si="116"/>
        <v>1.0958112934692217</v>
      </c>
      <c r="AP78" s="89">
        <f t="shared" si="131"/>
        <v>1.3343211884131065</v>
      </c>
      <c r="AQ78" s="84">
        <f t="shared" si="132"/>
        <v>1.3007649220949098</v>
      </c>
      <c r="AR78" s="89"/>
      <c r="AS78" s="83">
        <f t="shared" si="117"/>
        <v>1.1457627417025518</v>
      </c>
      <c r="AT78" s="83">
        <f t="shared" si="118"/>
        <v>1.1600693417025432</v>
      </c>
      <c r="AU78" s="89">
        <f t="shared" si="119"/>
        <v>1.2658565339307515</v>
      </c>
      <c r="AV78" s="85">
        <f t="shared" si="133"/>
        <v>1.686801320535289</v>
      </c>
      <c r="AW78" s="89"/>
      <c r="AX78" s="84">
        <f t="shared" si="120"/>
        <v>1.426745540658982</v>
      </c>
      <c r="AY78" s="89"/>
      <c r="AZ78" s="84"/>
      <c r="BA78" s="89">
        <f t="shared" si="121"/>
        <v>0.92702994609232237</v>
      </c>
      <c r="BB78" s="89"/>
      <c r="BC78" s="85">
        <f t="shared" si="134"/>
        <v>1.4646117759589981</v>
      </c>
      <c r="BD78" s="89">
        <f t="shared" si="135"/>
        <v>1.6766749514168655</v>
      </c>
      <c r="BE78" s="89">
        <f t="shared" si="136"/>
        <v>1.8660850349999958</v>
      </c>
    </row>
    <row r="79" spans="1:57" x14ac:dyDescent="0.25">
      <c r="B79" s="3"/>
      <c r="L79" s="1">
        <f t="shared" si="100"/>
        <v>41614</v>
      </c>
      <c r="M79" s="83">
        <f t="shared" si="101"/>
        <v>1.0512284371153595</v>
      </c>
      <c r="N79" s="83">
        <f t="shared" si="102"/>
        <v>1.1429173578846119</v>
      </c>
      <c r="O79" s="89">
        <f t="shared" si="103"/>
        <v>1.1940433740384391</v>
      </c>
      <c r="P79" s="83">
        <f t="shared" si="104"/>
        <v>1.2146340361538206</v>
      </c>
      <c r="Q79" s="89">
        <f t="shared" si="122"/>
        <v>1.3707798792506107</v>
      </c>
      <c r="R79" s="85"/>
      <c r="S79" s="83">
        <f t="shared" si="105"/>
        <v>1.3787324394230827</v>
      </c>
      <c r="T79" s="89">
        <f t="shared" si="106"/>
        <v>1.4829081823076802</v>
      </c>
      <c r="U79" s="85">
        <f t="shared" si="123"/>
        <v>2.0485827103274685</v>
      </c>
      <c r="V79" s="85">
        <f t="shared" si="124"/>
        <v>1.9048717134556892</v>
      </c>
      <c r="W79" s="89">
        <f t="shared" si="125"/>
        <v>2.2310674861142967</v>
      </c>
      <c r="X79" s="84" t="str">
        <f t="shared" si="107"/>
        <v/>
      </c>
      <c r="Y79" s="89">
        <f t="shared" si="108"/>
        <v>1.4989426324999595</v>
      </c>
      <c r="Z79" s="89">
        <f t="shared" si="109"/>
        <v>1.7390328913846353</v>
      </c>
      <c r="AA79" s="89">
        <f t="shared" si="126"/>
        <v>1.8329561973551396</v>
      </c>
      <c r="AB79" s="84">
        <f t="shared" si="127"/>
        <v>2.1808700923571376</v>
      </c>
      <c r="AC79" s="89"/>
      <c r="AD79" s="89" t="str">
        <f t="shared" si="110"/>
        <v/>
      </c>
      <c r="AE79" s="89">
        <f t="shared" si="128"/>
        <v>1.8459724272024856</v>
      </c>
      <c r="AF79" s="89">
        <f t="shared" si="129"/>
        <v>1.7620981874999941</v>
      </c>
      <c r="AG79" s="89"/>
      <c r="AH79" s="89">
        <f t="shared" si="111"/>
        <v>1.7585112476922973</v>
      </c>
      <c r="AI79" s="89">
        <f t="shared" si="112"/>
        <v>1.808813025384616</v>
      </c>
      <c r="AJ79" s="84">
        <f t="shared" si="130"/>
        <v>1.9095900643860588</v>
      </c>
      <c r="AK79" s="89"/>
      <c r="AL79" s="84">
        <f t="shared" si="113"/>
        <v>1.42011447692308</v>
      </c>
      <c r="AM79" s="89">
        <f t="shared" si="114"/>
        <v>1.6402269499999624</v>
      </c>
      <c r="AN79" s="89">
        <f t="shared" si="115"/>
        <v>1.8513587255769659</v>
      </c>
      <c r="AO79" s="84">
        <f t="shared" si="116"/>
        <v>1.0478545292307482</v>
      </c>
      <c r="AP79" s="89">
        <f t="shared" si="131"/>
        <v>1.2882270984383011</v>
      </c>
      <c r="AQ79" s="84">
        <f t="shared" si="132"/>
        <v>1.2537968158480757</v>
      </c>
      <c r="AR79" s="89"/>
      <c r="AS79" s="83">
        <f t="shared" si="117"/>
        <v>1.1431418517307881</v>
      </c>
      <c r="AT79" s="83">
        <f t="shared" si="118"/>
        <v>1.1145304717307782</v>
      </c>
      <c r="AU79" s="89">
        <f t="shared" si="119"/>
        <v>1.2189385832692308</v>
      </c>
      <c r="AV79" s="85">
        <f t="shared" si="133"/>
        <v>1.6399916342569387</v>
      </c>
      <c r="AW79" s="89"/>
      <c r="AX79" s="84">
        <f t="shared" si="120"/>
        <v>1.3765294248076643</v>
      </c>
      <c r="AY79" s="89"/>
      <c r="AZ79" s="84"/>
      <c r="BA79" s="89">
        <f t="shared" si="121"/>
        <v>0.88108580480769483</v>
      </c>
      <c r="BB79" s="89"/>
      <c r="BC79" s="85">
        <f t="shared" si="134"/>
        <v>1.4167586948076591</v>
      </c>
      <c r="BD79" s="89">
        <f t="shared" si="135"/>
        <v>1.6351786806800996</v>
      </c>
      <c r="BE79" s="89">
        <f t="shared" si="136"/>
        <v>1.8326799192571368</v>
      </c>
    </row>
    <row r="80" spans="1:57" x14ac:dyDescent="0.25">
      <c r="B80" s="3"/>
      <c r="L80" s="1">
        <f t="shared" si="100"/>
        <v>41617</v>
      </c>
      <c r="M80" s="83">
        <f t="shared" si="101"/>
        <v>1.0214883087615219</v>
      </c>
      <c r="N80" s="83">
        <f t="shared" si="102"/>
        <v>1.1197923819384217</v>
      </c>
      <c r="O80" s="89">
        <f t="shared" si="103"/>
        <v>1.1660628101538588</v>
      </c>
      <c r="P80" s="83">
        <f t="shared" si="104"/>
        <v>1.1987807179153709</v>
      </c>
      <c r="Q80" s="89">
        <f t="shared" si="122"/>
        <v>1.3762602848614831</v>
      </c>
      <c r="R80" s="85"/>
      <c r="S80" s="83">
        <f t="shared" si="105"/>
        <v>1.3571603031922614</v>
      </c>
      <c r="T80" s="89">
        <f t="shared" si="106"/>
        <v>1.473935536430766</v>
      </c>
      <c r="U80" s="85">
        <f t="shared" si="123"/>
        <v>2.0483218029597223</v>
      </c>
      <c r="V80" s="85">
        <f t="shared" si="124"/>
        <v>1.9070362220886397</v>
      </c>
      <c r="W80" s="89">
        <f t="shared" si="125"/>
        <v>2.2339139954000053</v>
      </c>
      <c r="X80" s="84" t="str">
        <f t="shared" si="107"/>
        <v/>
      </c>
      <c r="Y80" s="89">
        <f t="shared" si="108"/>
        <v>1.4618991397999839</v>
      </c>
      <c r="Z80" s="89">
        <f t="shared" si="109"/>
        <v>1.7368340730494509</v>
      </c>
      <c r="AA80" s="89">
        <f t="shared" si="126"/>
        <v>1.834025941864013</v>
      </c>
      <c r="AB80" s="84">
        <f t="shared" si="127"/>
        <v>2.1929799420000169</v>
      </c>
      <c r="AC80" s="89"/>
      <c r="AD80" s="89" t="str">
        <f t="shared" si="110"/>
        <v/>
      </c>
      <c r="AE80" s="89">
        <f t="shared" si="128"/>
        <v>1.8484519725949706</v>
      </c>
      <c r="AF80" s="89">
        <f t="shared" si="129"/>
        <v>1.7547992000000123</v>
      </c>
      <c r="AG80" s="89"/>
      <c r="AH80" s="89">
        <f t="shared" si="111"/>
        <v>1.725784070969238</v>
      </c>
      <c r="AI80" s="89">
        <f t="shared" si="112"/>
        <v>1.7894978666208745</v>
      </c>
      <c r="AJ80" s="84">
        <f t="shared" si="130"/>
        <v>1.8856241607278692</v>
      </c>
      <c r="AK80" s="89"/>
      <c r="AL80" s="84">
        <f t="shared" si="113"/>
        <v>1.3923135776922808</v>
      </c>
      <c r="AM80" s="89">
        <f t="shared" si="114"/>
        <v>1.6300304185999686</v>
      </c>
      <c r="AN80" s="89">
        <f t="shared" si="115"/>
        <v>1.8438297254670726</v>
      </c>
      <c r="AO80" s="84">
        <f t="shared" si="116"/>
        <v>1.0425736730230675</v>
      </c>
      <c r="AP80" s="89">
        <f t="shared" si="131"/>
        <v>1.2933128885768275</v>
      </c>
      <c r="AQ80" s="84">
        <f t="shared" si="132"/>
        <v>1.2614894018038276</v>
      </c>
      <c r="AR80" s="89"/>
      <c r="AS80" s="83">
        <f t="shared" si="117"/>
        <v>1.0731414887230795</v>
      </c>
      <c r="AT80" s="83">
        <f t="shared" si="118"/>
        <v>1.0874444487230805</v>
      </c>
      <c r="AU80" s="89">
        <f t="shared" si="119"/>
        <v>1.1975488676769181</v>
      </c>
      <c r="AV80" s="85">
        <f>IF(AV44="","",AV44-(F44+(G44-F44)/($G$10-$F$10)*($AV$10-$F$10)))</f>
        <v>1.6468853034760933</v>
      </c>
      <c r="AW80" s="89"/>
      <c r="AX80" s="84">
        <f t="shared" si="120"/>
        <v>1.3449718151307564</v>
      </c>
      <c r="AY80" s="89"/>
      <c r="AZ80" s="84"/>
      <c r="BA80" s="89">
        <f t="shared" si="121"/>
        <v>0.85725319043075343</v>
      </c>
      <c r="BB80" s="89"/>
      <c r="BC80" s="85">
        <f t="shared" si="134"/>
        <v>1.3947127730307778</v>
      </c>
      <c r="BD80" s="89">
        <f t="shared" si="135"/>
        <v>1.6323117253778561</v>
      </c>
      <c r="BE80" s="89">
        <f t="shared" si="136"/>
        <v>1.8301453113999848</v>
      </c>
    </row>
    <row r="81" spans="2:57" x14ac:dyDescent="0.25">
      <c r="B81" s="3"/>
      <c r="L81" s="1">
        <f t="shared" si="100"/>
        <v>41618</v>
      </c>
      <c r="M81" s="83">
        <f t="shared" si="101"/>
        <v>1.0304453661538351</v>
      </c>
      <c r="N81" s="83">
        <f t="shared" si="102"/>
        <v>1.1274484413461594</v>
      </c>
      <c r="O81" s="89">
        <f t="shared" si="103"/>
        <v>1.171572815384597</v>
      </c>
      <c r="P81" s="83">
        <f t="shared" si="104"/>
        <v>1.2121546490384683</v>
      </c>
      <c r="Q81" s="89">
        <f t="shared" si="122"/>
        <v>1.3811830818891648</v>
      </c>
      <c r="R81" s="85"/>
      <c r="S81" s="83">
        <f t="shared" si="105"/>
        <v>1.3588247892307797</v>
      </c>
      <c r="T81" s="89">
        <f t="shared" si="106"/>
        <v>1.4764328430769305</v>
      </c>
      <c r="U81" s="85">
        <f t="shared" si="123"/>
        <v>2.0531881348677503</v>
      </c>
      <c r="V81" s="85">
        <f t="shared" si="124"/>
        <v>1.9141124251329078</v>
      </c>
      <c r="W81" s="89">
        <f t="shared" si="125"/>
        <v>2.2213270648999996</v>
      </c>
      <c r="X81" s="84" t="str">
        <f t="shared" si="107"/>
        <v/>
      </c>
      <c r="Y81" s="89">
        <f t="shared" si="108"/>
        <v>1.488983057499996</v>
      </c>
      <c r="Z81" s="89">
        <f t="shared" si="109"/>
        <v>1.7510478446538444</v>
      </c>
      <c r="AA81" s="89">
        <f t="shared" si="126"/>
        <v>1.8416872954911589</v>
      </c>
      <c r="AB81" s="84">
        <f t="shared" si="127"/>
        <v>2.1866419545000078</v>
      </c>
      <c r="AC81" s="89"/>
      <c r="AD81" s="89" t="str">
        <f t="shared" si="110"/>
        <v/>
      </c>
      <c r="AE81" s="89">
        <f t="shared" si="128"/>
        <v>1.8502128373924158</v>
      </c>
      <c r="AF81" s="89">
        <f t="shared" si="129"/>
        <v>1.7630012400000172</v>
      </c>
      <c r="AG81" s="89"/>
      <c r="AH81" s="89">
        <f t="shared" si="111"/>
        <v>1.728061876923094</v>
      </c>
      <c r="AI81" s="89">
        <f t="shared" si="112"/>
        <v>1.8008829261538732</v>
      </c>
      <c r="AJ81" s="84">
        <f t="shared" si="130"/>
        <v>1.8851270933417501</v>
      </c>
      <c r="AK81" s="89"/>
      <c r="AL81" s="84">
        <f t="shared" si="113"/>
        <v>1.4136892692307539</v>
      </c>
      <c r="AM81" s="89">
        <f t="shared" si="114"/>
        <v>1.6403583600000156</v>
      </c>
      <c r="AN81" s="89">
        <f t="shared" si="115"/>
        <v>1.8601109842307944</v>
      </c>
      <c r="AO81" s="84">
        <f t="shared" si="116"/>
        <v>1.0459410798076823</v>
      </c>
      <c r="AP81" s="89">
        <f t="shared" si="131"/>
        <v>1.29792451486143</v>
      </c>
      <c r="AQ81" s="84">
        <f t="shared" si="132"/>
        <v>1.2601508769556808</v>
      </c>
      <c r="AR81" s="89"/>
      <c r="AS81" s="83">
        <f t="shared" si="117"/>
        <v>1.0802025123076815</v>
      </c>
      <c r="AT81" s="83">
        <f t="shared" si="118"/>
        <v>1.1139185298076777</v>
      </c>
      <c r="AU81" s="89">
        <f t="shared" si="119"/>
        <v>1.2094425276923291</v>
      </c>
      <c r="AV81" s="85">
        <f t="shared" si="133"/>
        <v>1.6920937632808188</v>
      </c>
      <c r="AW81" s="89"/>
      <c r="AX81" s="84">
        <f t="shared" si="120"/>
        <v>1.3512658430769307</v>
      </c>
      <c r="AY81" s="89"/>
      <c r="AZ81" s="84"/>
      <c r="BA81" s="89">
        <f t="shared" si="121"/>
        <v>0.84463388307690535</v>
      </c>
      <c r="BB81" s="89"/>
      <c r="BC81" s="85">
        <f t="shared" si="134"/>
        <v>1.3929193230769057</v>
      </c>
      <c r="BD81" s="89">
        <f t="shared" si="135"/>
        <v>1.6425489203022412</v>
      </c>
      <c r="BE81" s="89">
        <f t="shared" si="136"/>
        <v>1.8333770484000107</v>
      </c>
    </row>
    <row r="82" spans="2:57" x14ac:dyDescent="0.25">
      <c r="B82" s="3"/>
      <c r="L82" s="1">
        <f t="shared" si="100"/>
        <v>41619</v>
      </c>
      <c r="M82" s="83">
        <f t="shared" si="101"/>
        <v>1.0238216126281983</v>
      </c>
      <c r="N82" s="83">
        <f t="shared" si="102"/>
        <v>1.1249287790384725</v>
      </c>
      <c r="O82" s="89">
        <f t="shared" si="103"/>
        <v>1.1744887019871757</v>
      </c>
      <c r="P82" s="83">
        <f t="shared" si="104"/>
        <v>1.2115947004487264</v>
      </c>
      <c r="Q82" s="89">
        <f t="shared" si="122"/>
        <v>1.3901901228211599</v>
      </c>
      <c r="R82" s="85"/>
      <c r="S82" s="83">
        <f t="shared" si="105"/>
        <v>1.3584126718589946</v>
      </c>
      <c r="T82" s="89">
        <f t="shared" si="106"/>
        <v>1.4777516292307644</v>
      </c>
      <c r="U82" s="85">
        <f t="shared" si="123"/>
        <v>2.0586946070024918</v>
      </c>
      <c r="V82" s="85">
        <f t="shared" si="124"/>
        <v>1.9187269642088456</v>
      </c>
      <c r="W82" s="89">
        <f t="shared" si="125"/>
        <v>2.2284589024285761</v>
      </c>
      <c r="X82" s="84" t="str">
        <f t="shared" si="107"/>
        <v/>
      </c>
      <c r="Y82" s="89">
        <f t="shared" si="108"/>
        <v>1.4695922949999973</v>
      </c>
      <c r="Z82" s="89">
        <f t="shared" si="109"/>
        <v>1.7520429286208401</v>
      </c>
      <c r="AA82" s="89">
        <f t="shared" si="126"/>
        <v>1.847207971133467</v>
      </c>
      <c r="AB82" s="84">
        <f t="shared" si="127"/>
        <v>2.1937667557142886</v>
      </c>
      <c r="AC82" s="89"/>
      <c r="AD82" s="89" t="str">
        <f t="shared" si="110"/>
        <v/>
      </c>
      <c r="AE82" s="89">
        <f t="shared" si="128"/>
        <v>1.8569826957594922</v>
      </c>
      <c r="AF82" s="89">
        <f t="shared" si="129"/>
        <v>1.7681769124999969</v>
      </c>
      <c r="AG82" s="89"/>
      <c r="AH82" s="89">
        <f t="shared" si="111"/>
        <v>1.7484051357692167</v>
      </c>
      <c r="AI82" s="89">
        <f t="shared" si="112"/>
        <v>1.7948071409065953</v>
      </c>
      <c r="AJ82" s="84">
        <f t="shared" si="130"/>
        <v>1.8961418283227829</v>
      </c>
      <c r="AK82" s="89"/>
      <c r="AL82" s="84">
        <f t="shared" si="113"/>
        <v>1.3947144051923126</v>
      </c>
      <c r="AM82" s="89">
        <f t="shared" si="114"/>
        <v>1.632752345000017</v>
      </c>
      <c r="AN82" s="89">
        <f t="shared" si="115"/>
        <v>1.8585360872527197</v>
      </c>
      <c r="AO82" s="84">
        <f t="shared" si="116"/>
        <v>1.0492062094230805</v>
      </c>
      <c r="AP82" s="89">
        <f t="shared" si="131"/>
        <v>1.3055794710264195</v>
      </c>
      <c r="AQ82" s="84">
        <f t="shared" si="132"/>
        <v>1.2679401519303672</v>
      </c>
      <c r="AR82" s="89"/>
      <c r="AS82" s="83">
        <f t="shared" si="117"/>
        <v>1.1226624427564031</v>
      </c>
      <c r="AT82" s="83">
        <f t="shared" si="118"/>
        <v>1.1114227252564364</v>
      </c>
      <c r="AU82" s="89">
        <f t="shared" si="119"/>
        <v>1.2089784680769187</v>
      </c>
      <c r="AV82" s="85">
        <f t="shared" si="133"/>
        <v>1.6975175510327629</v>
      </c>
      <c r="AW82" s="89"/>
      <c r="AX82" s="84">
        <f t="shared" si="120"/>
        <v>1.3545031133974517</v>
      </c>
      <c r="AY82" s="89"/>
      <c r="AZ82" s="84"/>
      <c r="BA82" s="89">
        <f t="shared" si="121"/>
        <v>0.84634289923078176</v>
      </c>
      <c r="BB82" s="89"/>
      <c r="BC82" s="85">
        <f t="shared" si="134"/>
        <v>1.3959848683974174</v>
      </c>
      <c r="BD82" s="89">
        <f t="shared" si="135"/>
        <v>1.6463438343514003</v>
      </c>
      <c r="BE82" s="89">
        <f t="shared" si="136"/>
        <v>1.8400036067142951</v>
      </c>
    </row>
    <row r="83" spans="2:57" x14ac:dyDescent="0.25">
      <c r="B83" s="3"/>
      <c r="L83" s="1">
        <f t="shared" si="100"/>
        <v>41620</v>
      </c>
      <c r="M83" s="83">
        <f t="shared" si="101"/>
        <v>1.0668838331051225</v>
      </c>
      <c r="N83" s="83">
        <f t="shared" si="102"/>
        <v>1.1736500616615166</v>
      </c>
      <c r="O83" s="89">
        <f t="shared" si="103"/>
        <v>1.226430281679459</v>
      </c>
      <c r="P83" s="83">
        <f t="shared" si="104"/>
        <v>1.2614892451179678</v>
      </c>
      <c r="Q83" s="89">
        <f t="shared" si="122"/>
        <v>1.4323728814924328</v>
      </c>
      <c r="R83" s="85"/>
      <c r="S83" s="83">
        <f t="shared" si="105"/>
        <v>1.4054879254743469</v>
      </c>
      <c r="T83" s="89">
        <f t="shared" si="106"/>
        <v>1.5344482108692201</v>
      </c>
      <c r="U83" s="85">
        <f t="shared" si="123"/>
        <v>2.0944825460705241</v>
      </c>
      <c r="V83" s="85">
        <f t="shared" si="124"/>
        <v>1.95655966908227</v>
      </c>
      <c r="W83" s="89">
        <f t="shared" si="125"/>
        <v>2.2384092287856792</v>
      </c>
      <c r="X83" s="84" t="str">
        <f t="shared" si="107"/>
        <v/>
      </c>
      <c r="Y83" s="89">
        <f t="shared" si="108"/>
        <v>1.5188576009000148</v>
      </c>
      <c r="Z83" s="89">
        <f t="shared" si="109"/>
        <v>1.7974421694450413</v>
      </c>
      <c r="AA83" s="89">
        <f t="shared" si="126"/>
        <v>1.8875676017380334</v>
      </c>
      <c r="AB83" s="84">
        <f t="shared" si="127"/>
        <v>2.2099368996428268</v>
      </c>
      <c r="AC83" s="89"/>
      <c r="AD83" s="89" t="str">
        <f t="shared" si="110"/>
        <v/>
      </c>
      <c r="AE83" s="89">
        <f t="shared" si="128"/>
        <v>1.8886995284809922</v>
      </c>
      <c r="AF83" s="89">
        <f t="shared" si="129"/>
        <v>1.8034511625000027</v>
      </c>
      <c r="AG83" s="89"/>
      <c r="AH83" s="89">
        <f t="shared" si="111"/>
        <v>1.784760413330762</v>
      </c>
      <c r="AI83" s="89">
        <f t="shared" si="112"/>
        <v>1.8461086820879036</v>
      </c>
      <c r="AJ83" s="84">
        <f t="shared" si="130"/>
        <v>1.9331447708544509</v>
      </c>
      <c r="AK83" s="89"/>
      <c r="AL83" s="84">
        <f t="shared" si="113"/>
        <v>1.4257719348076727</v>
      </c>
      <c r="AM83" s="89">
        <f t="shared" si="114"/>
        <v>1.6798659112999967</v>
      </c>
      <c r="AN83" s="89">
        <f t="shared" si="115"/>
        <v>1.9087677592032692</v>
      </c>
      <c r="AO83" s="84">
        <f t="shared" si="116"/>
        <v>1.0992409618769075</v>
      </c>
      <c r="AP83" s="89">
        <f t="shared" si="131"/>
        <v>1.3595310712405277</v>
      </c>
      <c r="AQ83" s="84">
        <f t="shared" si="132"/>
        <v>1.3056964111392464</v>
      </c>
      <c r="AR83" s="89"/>
      <c r="AS83" s="83">
        <f t="shared" si="117"/>
        <v>1.1497127733102097</v>
      </c>
      <c r="AT83" s="83">
        <f t="shared" si="118"/>
        <v>1.1190554733102287</v>
      </c>
      <c r="AU83" s="89">
        <f t="shared" si="119"/>
        <v>1.2508306037230503</v>
      </c>
      <c r="AV83" s="85">
        <f t="shared" si="133"/>
        <v>1.7395075889168448</v>
      </c>
      <c r="AW83" s="89"/>
      <c r="AX83" s="84">
        <f t="shared" si="120"/>
        <v>1.4043142871359136</v>
      </c>
      <c r="AY83" s="89"/>
      <c r="AZ83" s="84"/>
      <c r="BA83" s="89">
        <f t="shared" si="121"/>
        <v>0.89031621036919173</v>
      </c>
      <c r="BB83" s="89"/>
      <c r="BC83" s="85">
        <f t="shared" si="134"/>
        <v>1.4509874578359083</v>
      </c>
      <c r="BD83" s="89">
        <f t="shared" si="135"/>
        <v>1.6866450118387624</v>
      </c>
      <c r="BE83" s="89">
        <f t="shared" si="136"/>
        <v>1.8688940716428624</v>
      </c>
    </row>
    <row r="84" spans="2:57" x14ac:dyDescent="0.25">
      <c r="B84" s="3"/>
      <c r="L84" s="1">
        <f t="shared" si="100"/>
        <v>41621</v>
      </c>
      <c r="M84" s="83">
        <f t="shared" si="101"/>
        <v>1.051540497984619</v>
      </c>
      <c r="N84" s="83">
        <f t="shared" si="102"/>
        <v>1.1539904014153812</v>
      </c>
      <c r="O84" s="89">
        <f t="shared" si="103"/>
        <v>1.1987050839615492</v>
      </c>
      <c r="P84" s="83">
        <f t="shared" si="104"/>
        <v>1.231763057446142</v>
      </c>
      <c r="Q84" s="89">
        <f t="shared" si="122"/>
        <v>1.3802114846095881</v>
      </c>
      <c r="R84" s="85"/>
      <c r="S84" s="83">
        <f t="shared" si="105"/>
        <v>1.3780482515769195</v>
      </c>
      <c r="T84" s="89">
        <f t="shared" si="106"/>
        <v>1.4829480225923057</v>
      </c>
      <c r="U84" s="85">
        <f t="shared" si="123"/>
        <v>2.0265113694773422</v>
      </c>
      <c r="V84" s="85">
        <f t="shared" si="124"/>
        <v>1.8830505045506127</v>
      </c>
      <c r="W84" s="89">
        <f t="shared" si="125"/>
        <v>2.1927967582785595</v>
      </c>
      <c r="X84" s="84" t="str">
        <f t="shared" si="107"/>
        <v/>
      </c>
      <c r="Y84" s="89">
        <f t="shared" si="108"/>
        <v>1.4737156341000111</v>
      </c>
      <c r="Z84" s="89">
        <f t="shared" si="109"/>
        <v>1.6839168682198116</v>
      </c>
      <c r="AA84" s="89">
        <f t="shared" si="126"/>
        <v>1.8087153597984802</v>
      </c>
      <c r="AB84" s="84">
        <f t="shared" si="127"/>
        <v>2.1560656287142672</v>
      </c>
      <c r="AC84" s="89"/>
      <c r="AD84" s="89" t="str">
        <f t="shared" si="110"/>
        <v/>
      </c>
      <c r="AE84" s="89">
        <f t="shared" si="128"/>
        <v>1.816511176911388</v>
      </c>
      <c r="AF84" s="89">
        <f t="shared" si="129"/>
        <v>1.7883719999999936</v>
      </c>
      <c r="AG84" s="89"/>
      <c r="AH84" s="89">
        <f t="shared" si="111"/>
        <v>1.7443121657076888</v>
      </c>
      <c r="AI84" s="89">
        <f t="shared" si="112"/>
        <v>1.7941534716483565</v>
      </c>
      <c r="AJ84" s="84">
        <f t="shared" si="130"/>
        <v>1.8734423029873257</v>
      </c>
      <c r="AK84" s="89"/>
      <c r="AL84" s="84">
        <f t="shared" si="113"/>
        <v>1.4175013730769543</v>
      </c>
      <c r="AM84" s="89">
        <f t="shared" si="114"/>
        <v>1.6548683761999889</v>
      </c>
      <c r="AN84" s="89">
        <f t="shared" si="115"/>
        <v>1.8687366256868234</v>
      </c>
      <c r="AO84" s="84">
        <f t="shared" si="116"/>
        <v>1.0564197419692105</v>
      </c>
      <c r="AP84" s="89">
        <f t="shared" si="131"/>
        <v>1.2862399807619882</v>
      </c>
      <c r="AQ84" s="84">
        <f t="shared" si="132"/>
        <v>1.2499235273164375</v>
      </c>
      <c r="AR84" s="89"/>
      <c r="AS84" s="83">
        <f t="shared" si="117"/>
        <v>1.1275389213692373</v>
      </c>
      <c r="AT84" s="83">
        <f t="shared" si="118"/>
        <v>1.0958596338692512</v>
      </c>
      <c r="AU84" s="89">
        <f t="shared" si="119"/>
        <v>1.2416025149307917</v>
      </c>
      <c r="AV84" s="85">
        <f t="shared" si="133"/>
        <v>1.6778282932052857</v>
      </c>
      <c r="AW84" s="89"/>
      <c r="AX84" s="84">
        <f t="shared" si="120"/>
        <v>1.365258192992318</v>
      </c>
      <c r="AY84" s="89"/>
      <c r="AZ84" s="84"/>
      <c r="BA84" s="89">
        <f t="shared" si="121"/>
        <v>0.86933246559231891</v>
      </c>
      <c r="BB84" s="89"/>
      <c r="BC84" s="85">
        <f t="shared" si="134"/>
        <v>1.4124126222922917</v>
      </c>
      <c r="BD84" s="89">
        <f t="shared" si="135"/>
        <v>1.6181245508375159</v>
      </c>
      <c r="BE84" s="89">
        <f t="shared" si="136"/>
        <v>1.8513348915642744</v>
      </c>
    </row>
    <row r="85" spans="2:57" x14ac:dyDescent="0.25">
      <c r="B85" s="3"/>
      <c r="L85" s="1">
        <f t="shared" si="100"/>
        <v>41624</v>
      </c>
      <c r="M85" s="83">
        <f t="shared" si="101"/>
        <v>1.0327096814410202</v>
      </c>
      <c r="N85" s="83">
        <f t="shared" si="102"/>
        <v>1.1436900095922735</v>
      </c>
      <c r="O85" s="89">
        <f t="shared" si="103"/>
        <v>1.1961569539359029</v>
      </c>
      <c r="P85" s="83">
        <f t="shared" si="104"/>
        <v>1.2208858510435743</v>
      </c>
      <c r="Q85" s="89">
        <f t="shared" si="122"/>
        <v>1.3821580047921831</v>
      </c>
      <c r="R85" s="85"/>
      <c r="S85" s="83">
        <f t="shared" si="105"/>
        <v>1.3719262997948358</v>
      </c>
      <c r="T85" s="89">
        <f t="shared" si="106"/>
        <v>1.4992624528538427</v>
      </c>
      <c r="U85" s="85">
        <f t="shared" si="123"/>
        <v>2.0432203569395426</v>
      </c>
      <c r="V85" s="85">
        <f t="shared" si="124"/>
        <v>1.909200783867079</v>
      </c>
      <c r="W85" s="89">
        <f t="shared" si="125"/>
        <v>2.2037665737500101</v>
      </c>
      <c r="X85" s="84" t="str">
        <f t="shared" si="107"/>
        <v/>
      </c>
      <c r="Y85" s="89">
        <f t="shared" si="108"/>
        <v>1.4876863477999898</v>
      </c>
      <c r="Z85" s="89">
        <f t="shared" si="109"/>
        <v>1.7466434653461667</v>
      </c>
      <c r="AA85" s="89">
        <f t="shared" si="126"/>
        <v>1.8349487952959596</v>
      </c>
      <c r="AB85" s="84">
        <f t="shared" si="127"/>
        <v>2.1887553950000189</v>
      </c>
      <c r="AC85" s="89"/>
      <c r="AD85" s="89" t="str">
        <f t="shared" si="110"/>
        <v/>
      </c>
      <c r="AE85" s="89">
        <f t="shared" si="128"/>
        <v>1.8238310746076145</v>
      </c>
      <c r="AF85" s="89">
        <f t="shared" si="129"/>
        <v>1.7779296500000097</v>
      </c>
      <c r="AG85" s="89"/>
      <c r="AH85" s="89">
        <f t="shared" si="111"/>
        <v>1.7540337460461153</v>
      </c>
      <c r="AI85" s="89">
        <f t="shared" si="112"/>
        <v>1.8061382813461471</v>
      </c>
      <c r="AJ85" s="84">
        <f t="shared" si="130"/>
        <v>1.8804511986582373</v>
      </c>
      <c r="AK85" s="89"/>
      <c r="AL85" s="84">
        <f t="shared" si="113"/>
        <v>1.4104626859615204</v>
      </c>
      <c r="AM85" s="89">
        <f t="shared" si="114"/>
        <v>1.6516698521000031</v>
      </c>
      <c r="AN85" s="89">
        <f t="shared" si="115"/>
        <v>1.8620892782692264</v>
      </c>
      <c r="AO85" s="84">
        <f t="shared" si="116"/>
        <v>1.0850516442153912</v>
      </c>
      <c r="AP85" s="89">
        <f t="shared" si="131"/>
        <v>1.2946011378652766</v>
      </c>
      <c r="AQ85" s="84">
        <f t="shared" si="132"/>
        <v>1.251047701544314</v>
      </c>
      <c r="AR85" s="89"/>
      <c r="AS85" s="83">
        <f t="shared" si="117"/>
        <v>1.0833154085820236</v>
      </c>
      <c r="AT85" s="83">
        <f t="shared" si="118"/>
        <v>1.1180615385820309</v>
      </c>
      <c r="AU85" s="89">
        <f t="shared" si="119"/>
        <v>1.1875539184845945</v>
      </c>
      <c r="AV85" s="85">
        <f t="shared" si="133"/>
        <v>1.6574720627141097</v>
      </c>
      <c r="AW85" s="89"/>
      <c r="AX85" s="84">
        <f t="shared" si="120"/>
        <v>1.3383754693871825</v>
      </c>
      <c r="AY85" s="89"/>
      <c r="AZ85" s="84"/>
      <c r="BA85" s="89">
        <f t="shared" si="121"/>
        <v>0.85881429935383435</v>
      </c>
      <c r="BB85" s="89"/>
      <c r="BC85" s="85">
        <f t="shared" si="134"/>
        <v>1.4182800887871521</v>
      </c>
      <c r="BD85" s="89">
        <f t="shared" si="135"/>
        <v>1.6355775405667927</v>
      </c>
      <c r="BE85" s="89">
        <f t="shared" si="136"/>
        <v>1.8458446612500028</v>
      </c>
    </row>
    <row r="86" spans="2:57" x14ac:dyDescent="0.25">
      <c r="B86" s="3"/>
      <c r="L86" s="1">
        <f t="shared" si="100"/>
        <v>41625</v>
      </c>
      <c r="M86" s="83">
        <f t="shared" si="101"/>
        <v>1.0645282665845945</v>
      </c>
      <c r="N86" s="83">
        <f t="shared" si="102"/>
        <v>1.1735695837153708</v>
      </c>
      <c r="O86" s="89">
        <f t="shared" si="103"/>
        <v>1.2367752544615165</v>
      </c>
      <c r="P86" s="83">
        <f t="shared" si="104"/>
        <v>1.271356744546158</v>
      </c>
      <c r="Q86" s="89">
        <f t="shared" si="122"/>
        <v>1.4894956730290021</v>
      </c>
      <c r="R86" s="85"/>
      <c r="S86" s="83">
        <f t="shared" si="105"/>
        <v>1.4050804825769023</v>
      </c>
      <c r="T86" s="89">
        <f t="shared" si="106"/>
        <v>1.5372464964922847</v>
      </c>
      <c r="U86" s="85">
        <f t="shared" si="123"/>
        <v>2.1480941750629761</v>
      </c>
      <c r="V86" s="85">
        <f t="shared" si="124"/>
        <v>2.0207740281962083</v>
      </c>
      <c r="W86" s="89">
        <f t="shared" si="125"/>
        <v>2.2956179177571476</v>
      </c>
      <c r="X86" s="84" t="str">
        <f t="shared" si="107"/>
        <v/>
      </c>
      <c r="Y86" s="89">
        <f t="shared" si="108"/>
        <v>1.546898959200016</v>
      </c>
      <c r="Z86" s="89">
        <f t="shared" si="109"/>
        <v>1.817124713576951</v>
      </c>
      <c r="AA86" s="89">
        <f t="shared" si="126"/>
        <v>1.9548286183375287</v>
      </c>
      <c r="AB86" s="84">
        <f t="shared" si="127"/>
        <v>2.2763412434285337</v>
      </c>
      <c r="AC86" s="89"/>
      <c r="AD86" s="89" t="str">
        <f t="shared" si="110"/>
        <v/>
      </c>
      <c r="AE86" s="89">
        <f t="shared" si="128"/>
        <v>1.9449255150316684</v>
      </c>
      <c r="AF86" s="89">
        <f t="shared" si="129"/>
        <v>1.7795953599999859</v>
      </c>
      <c r="AG86" s="89"/>
      <c r="AH86" s="89">
        <f t="shared" si="111"/>
        <v>1.818088280607665</v>
      </c>
      <c r="AI86" s="89">
        <f t="shared" si="112"/>
        <v>1.8692390405769137</v>
      </c>
      <c r="AJ86" s="84">
        <f t="shared" si="130"/>
        <v>2.0044209085759555</v>
      </c>
      <c r="AK86" s="89"/>
      <c r="AL86" s="84">
        <f t="shared" si="113"/>
        <v>1.4275754905769182</v>
      </c>
      <c r="AM86" s="89">
        <f t="shared" si="114"/>
        <v>1.7098611943999753</v>
      </c>
      <c r="AN86" s="89">
        <f t="shared" si="115"/>
        <v>1.9327394796153614</v>
      </c>
      <c r="AO86" s="84">
        <f t="shared" si="116"/>
        <v>1.1137466226692352</v>
      </c>
      <c r="AP86" s="89">
        <f t="shared" si="131"/>
        <v>1.388829898161215</v>
      </c>
      <c r="AQ86" s="84">
        <f t="shared" si="132"/>
        <v>1.3620169506012765</v>
      </c>
      <c r="AR86" s="89"/>
      <c r="AS86" s="83">
        <f t="shared" si="117"/>
        <v>1.1511791754692484</v>
      </c>
      <c r="AT86" s="83">
        <f t="shared" si="118"/>
        <v>1.1194983379692229</v>
      </c>
      <c r="AU86" s="89">
        <f t="shared" si="119"/>
        <v>1.2188493551307653</v>
      </c>
      <c r="AV86" s="85">
        <f t="shared" si="133"/>
        <v>1.7529850158186377</v>
      </c>
      <c r="AW86" s="89"/>
      <c r="AX86" s="84">
        <f t="shared" si="120"/>
        <v>1.4468336612923212</v>
      </c>
      <c r="AY86" s="89"/>
      <c r="AZ86" s="84"/>
      <c r="BA86" s="89">
        <f t="shared" si="121"/>
        <v>0.89271396999227681</v>
      </c>
      <c r="BB86" s="89"/>
      <c r="BC86" s="85">
        <f t="shared" si="134"/>
        <v>1.464125270392322</v>
      </c>
      <c r="BD86" s="89">
        <f t="shared" si="135"/>
        <v>1.7469721112846299</v>
      </c>
      <c r="BE86" s="89">
        <f t="shared" si="136"/>
        <v>1.9059846823285582</v>
      </c>
    </row>
    <row r="87" spans="2:57" x14ac:dyDescent="0.25">
      <c r="B87" s="3"/>
      <c r="L87" s="1">
        <f t="shared" si="100"/>
        <v>41626</v>
      </c>
      <c r="M87" s="83">
        <f>IF(M51="","",M51-(D51+(E51-D51)/($E$10-$D$10)*($M$10-$D$10)))</f>
        <v>1.1196789362640618</v>
      </c>
      <c r="N87" s="83">
        <f t="shared" si="102"/>
        <v>1.2473117348691805</v>
      </c>
      <c r="O87" s="89">
        <f t="shared" si="103"/>
        <v>1.3228718957435932</v>
      </c>
      <c r="P87" s="83">
        <f t="shared" si="104"/>
        <v>1.3896620321743338</v>
      </c>
      <c r="Q87" s="89">
        <f t="shared" si="122"/>
        <v>1.5830658768765691</v>
      </c>
      <c r="R87" s="85"/>
      <c r="S87" s="83">
        <f t="shared" si="105"/>
        <v>1.4647697091794698</v>
      </c>
      <c r="T87" s="89">
        <f t="shared" si="106"/>
        <v>1.6147528859153466</v>
      </c>
      <c r="U87" s="85">
        <f t="shared" si="123"/>
        <v>2.2491525058186337</v>
      </c>
      <c r="V87" s="85">
        <f t="shared" si="124"/>
        <v>2.1116944914620035</v>
      </c>
      <c r="W87" s="89">
        <f t="shared" si="125"/>
        <v>2.3796605688643044</v>
      </c>
      <c r="X87" s="84" t="str">
        <f t="shared" si="107"/>
        <v/>
      </c>
      <c r="Y87" s="89">
        <f t="shared" si="108"/>
        <v>1.6315477516999719</v>
      </c>
      <c r="Z87" s="89">
        <f t="shared" si="109"/>
        <v>1.9505518241538446</v>
      </c>
      <c r="AA87" s="89">
        <f t="shared" si="126"/>
        <v>2.0395930008878906</v>
      </c>
      <c r="AB87" s="84">
        <f t="shared" si="127"/>
        <v>2.363615169857157</v>
      </c>
      <c r="AC87" s="89"/>
      <c r="AD87" s="89" t="str">
        <f t="shared" si="110"/>
        <v/>
      </c>
      <c r="AE87" s="89">
        <f t="shared" si="128"/>
        <v>2.0310755763164421</v>
      </c>
      <c r="AF87" s="89">
        <f t="shared" si="129"/>
        <v>1.9090392599999673</v>
      </c>
      <c r="AG87" s="89"/>
      <c r="AH87" s="89">
        <f t="shared" si="111"/>
        <v>1.9061321836845933</v>
      </c>
      <c r="AI87" s="89">
        <f t="shared" si="112"/>
        <v>1.9944494586538388</v>
      </c>
      <c r="AJ87" s="84">
        <f t="shared" si="130"/>
        <v>2.0864633042594818</v>
      </c>
      <c r="AK87" s="89"/>
      <c r="AL87" s="84">
        <f t="shared" si="113"/>
        <v>1.4802015938461368</v>
      </c>
      <c r="AM87" s="89">
        <f t="shared" si="114"/>
        <v>1.8258188218999933</v>
      </c>
      <c r="AN87" s="89">
        <f t="shared" si="115"/>
        <v>2.0659927792307684</v>
      </c>
      <c r="AO87" s="84">
        <f t="shared" si="116"/>
        <v>1.208719670361539</v>
      </c>
      <c r="AP87" s="89">
        <f t="shared" si="131"/>
        <v>1.4869910885957021</v>
      </c>
      <c r="AQ87" s="84">
        <f t="shared" si="132"/>
        <v>1.4457896915126538</v>
      </c>
      <c r="AR87" s="89"/>
      <c r="AS87" s="83">
        <f t="shared" si="117"/>
        <v>1.1597758073281916</v>
      </c>
      <c r="AT87" s="83">
        <f t="shared" si="118"/>
        <v>1.1986169373281808</v>
      </c>
      <c r="AU87" s="89">
        <f t="shared" si="119"/>
        <v>1.3138409524384405</v>
      </c>
      <c r="AV87" s="85">
        <f t="shared" si="133"/>
        <v>1.8529062556422922</v>
      </c>
      <c r="AW87" s="89"/>
      <c r="AX87" s="84">
        <f t="shared" si="120"/>
        <v>1.5527435065487123</v>
      </c>
      <c r="AY87" s="89"/>
      <c r="AZ87" s="84"/>
      <c r="BA87" s="89">
        <f t="shared" si="121"/>
        <v>0.94742134691536872</v>
      </c>
      <c r="BB87" s="89"/>
      <c r="BC87" s="85">
        <f t="shared" si="134"/>
        <v>1.561326138148702</v>
      </c>
      <c r="BD87" s="89">
        <f t="shared" si="135"/>
        <v>1.8426929067002362</v>
      </c>
      <c r="BE87" s="89">
        <f t="shared" si="136"/>
        <v>2.0261387470071082</v>
      </c>
    </row>
    <row r="88" spans="2:57" x14ac:dyDescent="0.25">
      <c r="B88" s="3"/>
      <c r="L88" s="1">
        <f t="shared" si="100"/>
        <v>41627</v>
      </c>
      <c r="M88" s="83">
        <f>IF(M52="","",M52-(D52+(E52-D52)/($E$10-$D$10)*($M$10-$D$10)))</f>
        <v>1.1487842660358969</v>
      </c>
      <c r="N88" s="83">
        <f t="shared" si="102"/>
        <v>1.2822099415307764</v>
      </c>
      <c r="O88" s="89">
        <f t="shared" si="103"/>
        <v>1.3535067007563852</v>
      </c>
      <c r="P88" s="83">
        <f t="shared" si="104"/>
        <v>1.4233248606256543</v>
      </c>
      <c r="Q88" s="89">
        <f t="shared" si="122"/>
        <v>1.5852720822166342</v>
      </c>
      <c r="R88" s="85"/>
      <c r="S88" s="83">
        <f t="shared" si="105"/>
        <v>1.4984701263204876</v>
      </c>
      <c r="T88" s="89">
        <f t="shared" si="106"/>
        <v>1.6503008217846236</v>
      </c>
      <c r="U88" s="85">
        <f t="shared" si="123"/>
        <v>2.245228912644845</v>
      </c>
      <c r="V88" s="85">
        <f t="shared" si="124"/>
        <v>2.1075405268164547</v>
      </c>
      <c r="W88" s="89">
        <f t="shared" si="125"/>
        <v>2.3537440694428398</v>
      </c>
      <c r="X88" s="84" t="str">
        <f t="shared" si="107"/>
        <v/>
      </c>
      <c r="Y88" s="89">
        <f t="shared" si="108"/>
        <v>1.6421321126000157</v>
      </c>
      <c r="Z88" s="89">
        <f t="shared" si="109"/>
        <v>1.9199728418900737</v>
      </c>
      <c r="AA88" s="89">
        <f t="shared" si="126"/>
        <v>2.0377172976763145</v>
      </c>
      <c r="AB88" s="84">
        <f t="shared" si="127"/>
        <v>2.3563174000714318</v>
      </c>
      <c r="AC88" s="89"/>
      <c r="AD88" s="89" t="str">
        <f t="shared" si="110"/>
        <v/>
      </c>
      <c r="AE88" s="89">
        <f t="shared" si="128"/>
        <v>2.0157771251961822</v>
      </c>
      <c r="AF88" s="89">
        <f t="shared" si="129"/>
        <v>1.8370358999999725</v>
      </c>
      <c r="AG88" s="89"/>
      <c r="AH88" s="89">
        <f t="shared" si="111"/>
        <v>1.9288495920153967</v>
      </c>
      <c r="AI88" s="89">
        <f t="shared" si="112"/>
        <v>2.0308315916758417</v>
      </c>
      <c r="AJ88" s="84">
        <f t="shared" si="130"/>
        <v>2.1003522931708778</v>
      </c>
      <c r="AK88" s="89"/>
      <c r="AL88" s="84">
        <f t="shared" si="113"/>
        <v>1.5150838836538245</v>
      </c>
      <c r="AM88" s="89">
        <f t="shared" si="114"/>
        <v>1.8464355482000077</v>
      </c>
      <c r="AN88" s="89">
        <f t="shared" si="115"/>
        <v>2.0666772809065757</v>
      </c>
      <c r="AO88" s="84">
        <f t="shared" si="116"/>
        <v>1.2371678172384311</v>
      </c>
      <c r="AP88" s="89">
        <f t="shared" si="131"/>
        <v>1.4902165827707767</v>
      </c>
      <c r="AQ88" s="84">
        <f t="shared" si="132"/>
        <v>1.4366721617278211</v>
      </c>
      <c r="AR88" s="89"/>
      <c r="AS88" s="83">
        <f t="shared" si="117"/>
        <v>1.1763797289717486</v>
      </c>
      <c r="AT88" s="83">
        <f t="shared" si="118"/>
        <v>1.2090901289717841</v>
      </c>
      <c r="AU88" s="89">
        <f t="shared" si="119"/>
        <v>1.3146609286615121</v>
      </c>
      <c r="AV88" s="85">
        <f t="shared" si="133"/>
        <v>1.8592636443828958</v>
      </c>
      <c r="AW88" s="89"/>
      <c r="AX88" s="84">
        <f t="shared" si="120"/>
        <v>1.571221687851291</v>
      </c>
      <c r="AY88" s="89"/>
      <c r="AZ88" s="84"/>
      <c r="BA88" s="89">
        <f t="shared" si="121"/>
        <v>0.98116727978459695</v>
      </c>
      <c r="BB88" s="89"/>
      <c r="BC88" s="85">
        <f t="shared" si="134"/>
        <v>1.5853679626512749</v>
      </c>
      <c r="BD88" s="89">
        <f t="shared" si="135"/>
        <v>1.831522371454656</v>
      </c>
      <c r="BE88" s="89">
        <f t="shared" si="136"/>
        <v>2.0036759953714141</v>
      </c>
    </row>
    <row r="89" spans="2:57" x14ac:dyDescent="0.25">
      <c r="B89" s="3"/>
      <c r="L89" s="1">
        <f t="shared" si="100"/>
        <v>41628</v>
      </c>
      <c r="M89" s="83">
        <f t="shared" si="101"/>
        <v>1.1289513728615486</v>
      </c>
      <c r="N89" s="83">
        <f t="shared" si="102"/>
        <v>1.2590328007384364</v>
      </c>
      <c r="O89" s="89">
        <f t="shared" si="103"/>
        <v>1.3365266781538225</v>
      </c>
      <c r="P89" s="83">
        <f t="shared" si="104"/>
        <v>1.4058957230153997</v>
      </c>
      <c r="Q89" s="89">
        <f t="shared" si="122"/>
        <v>1.5588578921851459</v>
      </c>
      <c r="R89" s="85"/>
      <c r="S89" s="83">
        <f t="shared" si="105"/>
        <v>1.4674152891923202</v>
      </c>
      <c r="T89" s="89">
        <f t="shared" si="106"/>
        <v>1.6046421348307858</v>
      </c>
      <c r="U89" s="85">
        <f t="shared" si="123"/>
        <v>2.2054309187720262</v>
      </c>
      <c r="V89" s="85">
        <f t="shared" si="124"/>
        <v>2.0570785270252969</v>
      </c>
      <c r="W89" s="89">
        <f t="shared" si="125"/>
        <v>2.3209187570071093</v>
      </c>
      <c r="X89" s="84" t="str">
        <f t="shared" si="107"/>
        <v/>
      </c>
      <c r="Y89" s="89">
        <f t="shared" si="108"/>
        <v>1.6004226303999891</v>
      </c>
      <c r="Z89" s="89">
        <f t="shared" si="109"/>
        <v>1.8703152044999651</v>
      </c>
      <c r="AA89" s="89">
        <f t="shared" si="126"/>
        <v>1.9909443024181348</v>
      </c>
      <c r="AB89" s="84">
        <f t="shared" si="127"/>
        <v>2.3028129259285404</v>
      </c>
      <c r="AC89" s="89"/>
      <c r="AD89" s="89" t="str">
        <f t="shared" si="110"/>
        <v/>
      </c>
      <c r="AE89" s="89">
        <f t="shared" si="128"/>
        <v>1.9785409639556892</v>
      </c>
      <c r="AF89" s="89">
        <f t="shared" si="129"/>
        <v>1.8286473999999719</v>
      </c>
      <c r="AG89" s="89"/>
      <c r="AH89" s="89">
        <f t="shared" si="111"/>
        <v>1.9011958378692242</v>
      </c>
      <c r="AI89" s="89">
        <f t="shared" si="112"/>
        <v>2.0083488075000204</v>
      </c>
      <c r="AJ89" s="84">
        <f t="shared" si="130"/>
        <v>2.0700540319937089</v>
      </c>
      <c r="AK89" s="89"/>
      <c r="AL89" s="84">
        <f t="shared" si="113"/>
        <v>1.5002070351923069</v>
      </c>
      <c r="AM89" s="89">
        <f t="shared" si="114"/>
        <v>1.8478675727999994</v>
      </c>
      <c r="AN89" s="89">
        <f t="shared" si="115"/>
        <v>2.0683574550000001</v>
      </c>
      <c r="AO89" s="84">
        <f t="shared" si="116"/>
        <v>1.2067767897230723</v>
      </c>
      <c r="AP89" s="89">
        <f t="shared" si="131"/>
        <v>1.4636701383563988</v>
      </c>
      <c r="AQ89" s="84">
        <f t="shared" si="132"/>
        <v>1.4180722526582086</v>
      </c>
      <c r="AR89" s="89"/>
      <c r="AS89" s="83">
        <f t="shared" si="117"/>
        <v>1.1518577433230388</v>
      </c>
      <c r="AT89" s="83">
        <f t="shared" si="118"/>
        <v>1.1661670033230505</v>
      </c>
      <c r="AU89" s="89">
        <f t="shared" si="119"/>
        <v>1.3299309038769209</v>
      </c>
      <c r="AV89" s="85">
        <f t="shared" si="133"/>
        <v>1.8146063140365296</v>
      </c>
      <c r="AW89" s="89"/>
      <c r="AX89" s="84">
        <f t="shared" si="120"/>
        <v>1.5372600699307473</v>
      </c>
      <c r="AY89" s="89"/>
      <c r="AZ89" s="84"/>
      <c r="BA89" s="89">
        <f t="shared" si="121"/>
        <v>0.94267402683073076</v>
      </c>
      <c r="BB89" s="89"/>
      <c r="BC89" s="85">
        <f t="shared" si="134"/>
        <v>1.5599527916307601</v>
      </c>
      <c r="BD89" s="89">
        <f t="shared" si="135"/>
        <v>1.7990779374496171</v>
      </c>
      <c r="BE89" s="89">
        <f t="shared" si="136"/>
        <v>1.9917483265785778</v>
      </c>
    </row>
    <row r="90" spans="2:57" x14ac:dyDescent="0.25">
      <c r="B90" s="3"/>
      <c r="L90" s="1">
        <f t="shared" si="100"/>
        <v>41631</v>
      </c>
      <c r="M90" s="83">
        <f t="shared" si="101"/>
        <v>1.1087066604435591</v>
      </c>
      <c r="N90" s="83">
        <f t="shared" si="102"/>
        <v>1.2468194945230842</v>
      </c>
      <c r="O90" s="89">
        <f t="shared" si="103"/>
        <v>1.3146793545256288</v>
      </c>
      <c r="P90" s="83">
        <f t="shared" si="104"/>
        <v>1.3877471593025477</v>
      </c>
      <c r="Q90" s="89">
        <f t="shared" si="122"/>
        <v>1.540746182739273</v>
      </c>
      <c r="R90" s="85"/>
      <c r="S90" s="83">
        <f t="shared" si="105"/>
        <v>1.4548001432820405</v>
      </c>
      <c r="T90" s="89">
        <f t="shared" si="106"/>
        <v>1.6066374783384645</v>
      </c>
      <c r="U90" s="85">
        <f t="shared" si="123"/>
        <v>2.1966905594332555</v>
      </c>
      <c r="V90" s="85">
        <f t="shared" si="124"/>
        <v>2.0603945077594839</v>
      </c>
      <c r="W90" s="89">
        <f t="shared" si="125"/>
        <v>2.2881920373643014</v>
      </c>
      <c r="X90" s="84" t="str">
        <f t="shared" si="107"/>
        <v/>
      </c>
      <c r="Y90" s="89">
        <f t="shared" si="108"/>
        <v>1.60127903870002</v>
      </c>
      <c r="Z90" s="89">
        <f t="shared" si="109"/>
        <v>1.9148523047802533</v>
      </c>
      <c r="AA90" s="89">
        <f t="shared" si="126"/>
        <v>1.9962167749621944</v>
      </c>
      <c r="AB90" s="84">
        <f t="shared" si="127"/>
        <v>2.2948895498571673</v>
      </c>
      <c r="AC90" s="89"/>
      <c r="AD90" s="89" t="str">
        <f t="shared" si="110"/>
        <v/>
      </c>
      <c r="AE90" s="89">
        <f t="shared" si="128"/>
        <v>1.9606792346708852</v>
      </c>
      <c r="AF90" s="89">
        <f t="shared" si="129"/>
        <v>1.7875019999999964</v>
      </c>
      <c r="AG90" s="89"/>
      <c r="AH90" s="89">
        <f t="shared" si="111"/>
        <v>1.90027639476155</v>
      </c>
      <c r="AI90" s="89">
        <f t="shared" si="112"/>
        <v>1.9987886358516596</v>
      </c>
      <c r="AJ90" s="84">
        <f t="shared" si="130"/>
        <v>2.0517741233101017</v>
      </c>
      <c r="AK90" s="89"/>
      <c r="AL90" s="84">
        <f t="shared" si="113"/>
        <v>1.4886900046153597</v>
      </c>
      <c r="AM90" s="89">
        <f t="shared" si="114"/>
        <v>1.8246439859000034</v>
      </c>
      <c r="AN90" s="89">
        <f t="shared" si="115"/>
        <v>2.0331952493131649</v>
      </c>
      <c r="AO90" s="84">
        <f t="shared" si="116"/>
        <v>1.2050369520538564</v>
      </c>
      <c r="AP90" s="89">
        <f t="shared" si="131"/>
        <v>1.4554498715491091</v>
      </c>
      <c r="AQ90" s="84">
        <f t="shared" si="132"/>
        <v>1.4075033477468182</v>
      </c>
      <c r="AR90" s="89"/>
      <c r="AS90" s="83">
        <f t="shared" si="117"/>
        <v>1.1383609061871578</v>
      </c>
      <c r="AT90" s="83">
        <f t="shared" si="118"/>
        <v>1.150625626187157</v>
      </c>
      <c r="AU90" s="89">
        <f t="shared" si="119"/>
        <v>1.2855478362461565</v>
      </c>
      <c r="AV90" s="85">
        <f t="shared" si="133"/>
        <v>1.809670377632254</v>
      </c>
      <c r="AW90" s="89"/>
      <c r="AX90" s="84">
        <f t="shared" si="120"/>
        <v>1.525683315305109</v>
      </c>
      <c r="AY90" s="89"/>
      <c r="AZ90" s="84"/>
      <c r="BA90" s="89">
        <f t="shared" si="121"/>
        <v>0.92398114183846181</v>
      </c>
      <c r="BB90" s="89"/>
      <c r="BC90" s="85">
        <f t="shared" si="134"/>
        <v>1.5519484229051317</v>
      </c>
      <c r="BD90" s="89">
        <f t="shared" si="135"/>
        <v>1.7940254934382454</v>
      </c>
      <c r="BE90" s="89">
        <f t="shared" si="136"/>
        <v>1.9458392055071672</v>
      </c>
    </row>
    <row r="91" spans="2:57" x14ac:dyDescent="0.25">
      <c r="B91" s="3"/>
      <c r="L91" s="1">
        <f t="shared" si="100"/>
        <v>41632</v>
      </c>
      <c r="M91" s="83">
        <f t="shared" si="101"/>
        <v>1.1298474458025982</v>
      </c>
      <c r="N91" s="83">
        <f t="shared" si="102"/>
        <v>1.2601070748307746</v>
      </c>
      <c r="O91" s="89">
        <f t="shared" si="103"/>
        <v>1.3304402795897428</v>
      </c>
      <c r="P91" s="83">
        <f t="shared" si="104"/>
        <v>1.4045057155589542</v>
      </c>
      <c r="Q91" s="89">
        <f t="shared" si="122"/>
        <v>1.554696069313561</v>
      </c>
      <c r="R91" s="85"/>
      <c r="S91" s="83">
        <f t="shared" si="105"/>
        <v>1.4761852639871664</v>
      </c>
      <c r="T91" s="89">
        <f t="shared" si="106"/>
        <v>1.6248404286846023</v>
      </c>
      <c r="U91" s="85">
        <f t="shared" si="123"/>
        <v>2.2122501205730369</v>
      </c>
      <c r="V91" s="85">
        <f t="shared" si="124"/>
        <v>2.0742145000632712</v>
      </c>
      <c r="W91" s="89">
        <f t="shared" si="125"/>
        <v>2.304727519600001</v>
      </c>
      <c r="X91" s="84" t="str">
        <f t="shared" si="107"/>
        <v/>
      </c>
      <c r="Y91" s="89">
        <f t="shared" si="108"/>
        <v>1.6203405696999926</v>
      </c>
      <c r="Z91" s="89">
        <f t="shared" si="109"/>
        <v>1.9333565328022022</v>
      </c>
      <c r="AA91" s="89">
        <f t="shared" si="126"/>
        <v>2.0104554103715113</v>
      </c>
      <c r="AB91" s="84">
        <f t="shared" si="127"/>
        <v>2.3155679680000087</v>
      </c>
      <c r="AC91" s="89"/>
      <c r="AD91" s="89" t="str">
        <f t="shared" si="110"/>
        <v/>
      </c>
      <c r="AE91" s="89">
        <f t="shared" si="128"/>
        <v>1.971148428639216</v>
      </c>
      <c r="AF91" s="89">
        <f t="shared" si="129"/>
        <v>1.8080655999999751</v>
      </c>
      <c r="AG91" s="89"/>
      <c r="AH91" s="89">
        <f t="shared" si="111"/>
        <v>1.9377592474153715</v>
      </c>
      <c r="AI91" s="89">
        <f t="shared" si="112"/>
        <v>2.0162524035164582</v>
      </c>
      <c r="AJ91" s="84">
        <f t="shared" si="130"/>
        <v>2.0598713937341389</v>
      </c>
      <c r="AK91" s="89"/>
      <c r="AL91" s="84">
        <f t="shared" si="113"/>
        <v>1.5127102361538571</v>
      </c>
      <c r="AM91" s="89">
        <f t="shared" si="114"/>
        <v>1.8425721703999782</v>
      </c>
      <c r="AN91" s="89">
        <f t="shared" si="115"/>
        <v>2.0486098431318682</v>
      </c>
      <c r="AO91" s="84">
        <f t="shared" si="116"/>
        <v>1.2243215819384479</v>
      </c>
      <c r="AP91" s="89">
        <f t="shared" si="131"/>
        <v>1.468763382266971</v>
      </c>
      <c r="AQ91" s="84">
        <f t="shared" si="132"/>
        <v>1.4199864091455385</v>
      </c>
      <c r="AR91" s="89"/>
      <c r="AS91" s="83">
        <f t="shared" si="117"/>
        <v>1.1624454759051321</v>
      </c>
      <c r="AT91" s="83">
        <f t="shared" si="118"/>
        <v>1.1747109759051293</v>
      </c>
      <c r="AU91" s="89">
        <f t="shared" si="119"/>
        <v>1.3242861428615318</v>
      </c>
      <c r="AV91" s="85">
        <f t="shared" si="133"/>
        <v>1.8201414774495817</v>
      </c>
      <c r="AW91" s="89"/>
      <c r="AX91" s="84">
        <f t="shared" si="120"/>
        <v>1.533815076317917</v>
      </c>
      <c r="AY91" s="89"/>
      <c r="AZ91" s="84"/>
      <c r="BA91" s="89">
        <f t="shared" si="121"/>
        <v>0.93722714218460723</v>
      </c>
      <c r="BB91" s="89"/>
      <c r="BC91" s="85">
        <f t="shared" si="134"/>
        <v>1.5700473444179357</v>
      </c>
      <c r="BD91" s="89">
        <f t="shared" si="135"/>
        <v>1.8091107586901876</v>
      </c>
      <c r="BE91" s="89">
        <f t="shared" si="136"/>
        <v>1.96827300610002</v>
      </c>
    </row>
    <row r="92" spans="2:57" x14ac:dyDescent="0.25">
      <c r="B92" s="3"/>
      <c r="L92" s="1">
        <f t="shared" si="100"/>
        <v>41633</v>
      </c>
      <c r="M92" s="83" t="str">
        <f t="shared" si="101"/>
        <v/>
      </c>
      <c r="N92" s="83" t="str">
        <f t="shared" si="102"/>
        <v/>
      </c>
      <c r="O92" s="89" t="str">
        <f t="shared" si="103"/>
        <v/>
      </c>
      <c r="P92" s="83" t="str">
        <f t="shared" si="104"/>
        <v/>
      </c>
      <c r="Q92" s="89" t="str">
        <f t="shared" si="122"/>
        <v/>
      </c>
      <c r="R92" s="85"/>
      <c r="S92" s="83" t="str">
        <f t="shared" si="105"/>
        <v/>
      </c>
      <c r="T92" s="89" t="str">
        <f t="shared" si="106"/>
        <v/>
      </c>
      <c r="U92" s="85" t="str">
        <f t="shared" si="123"/>
        <v/>
      </c>
      <c r="V92" s="85" t="str">
        <f t="shared" si="124"/>
        <v/>
      </c>
      <c r="W92" s="89" t="str">
        <f t="shared" si="125"/>
        <v/>
      </c>
      <c r="X92" s="84" t="str">
        <f t="shared" si="107"/>
        <v/>
      </c>
      <c r="Y92" s="89" t="str">
        <f t="shared" si="108"/>
        <v/>
      </c>
      <c r="Z92" s="89" t="str">
        <f t="shared" si="109"/>
        <v/>
      </c>
      <c r="AA92" s="89" t="str">
        <f t="shared" si="126"/>
        <v/>
      </c>
      <c r="AB92" s="84" t="str">
        <f t="shared" si="127"/>
        <v/>
      </c>
      <c r="AC92" s="89"/>
      <c r="AD92" s="89" t="str">
        <f t="shared" si="110"/>
        <v/>
      </c>
      <c r="AE92" s="89" t="str">
        <f t="shared" si="128"/>
        <v/>
      </c>
      <c r="AF92" s="89" t="str">
        <f t="shared" si="129"/>
        <v/>
      </c>
      <c r="AG92" s="89"/>
      <c r="AH92" s="89" t="str">
        <f t="shared" si="111"/>
        <v/>
      </c>
      <c r="AI92" s="89" t="str">
        <f t="shared" si="112"/>
        <v/>
      </c>
      <c r="AJ92" s="84" t="str">
        <f t="shared" si="130"/>
        <v/>
      </c>
      <c r="AK92" s="89"/>
      <c r="AL92" s="84" t="str">
        <f t="shared" si="113"/>
        <v/>
      </c>
      <c r="AM92" s="89" t="str">
        <f t="shared" si="114"/>
        <v/>
      </c>
      <c r="AN92" s="89" t="str">
        <f t="shared" si="115"/>
        <v/>
      </c>
      <c r="AO92" s="84" t="str">
        <f t="shared" si="116"/>
        <v/>
      </c>
      <c r="AP92" s="89" t="str">
        <f t="shared" si="131"/>
        <v/>
      </c>
      <c r="AQ92" s="84" t="str">
        <f t="shared" si="132"/>
        <v/>
      </c>
      <c r="AR92" s="89"/>
      <c r="AS92" s="83" t="str">
        <f t="shared" si="117"/>
        <v/>
      </c>
      <c r="AT92" s="83" t="str">
        <f t="shared" si="118"/>
        <v/>
      </c>
      <c r="AU92" s="89" t="str">
        <f t="shared" si="119"/>
        <v/>
      </c>
      <c r="AV92" s="85" t="str">
        <f t="shared" si="133"/>
        <v/>
      </c>
      <c r="AW92" s="89"/>
      <c r="AX92" s="84" t="str">
        <f t="shared" si="120"/>
        <v/>
      </c>
      <c r="AY92" s="89"/>
      <c r="AZ92" s="84"/>
      <c r="BA92" s="89" t="str">
        <f t="shared" si="121"/>
        <v/>
      </c>
      <c r="BB92" s="89"/>
      <c r="BC92" s="85" t="str">
        <f t="shared" si="134"/>
        <v/>
      </c>
      <c r="BD92" s="89" t="str">
        <f t="shared" si="135"/>
        <v/>
      </c>
      <c r="BE92" s="89" t="str">
        <f t="shared" si="136"/>
        <v/>
      </c>
    </row>
    <row r="93" spans="2:57" x14ac:dyDescent="0.25">
      <c r="B93" s="3"/>
      <c r="L93" s="1">
        <f t="shared" si="100"/>
        <v>41634</v>
      </c>
      <c r="M93" s="83" t="str">
        <f t="shared" si="101"/>
        <v/>
      </c>
      <c r="N93" s="83" t="str">
        <f t="shared" si="102"/>
        <v/>
      </c>
      <c r="O93" s="89" t="str">
        <f t="shared" si="103"/>
        <v/>
      </c>
      <c r="P93" s="83" t="str">
        <f t="shared" si="104"/>
        <v/>
      </c>
      <c r="Q93" s="89" t="str">
        <f t="shared" si="122"/>
        <v/>
      </c>
      <c r="R93" s="85"/>
      <c r="S93" s="83" t="str">
        <f t="shared" si="105"/>
        <v/>
      </c>
      <c r="T93" s="89" t="str">
        <f t="shared" si="106"/>
        <v/>
      </c>
      <c r="U93" s="85" t="str">
        <f t="shared" si="123"/>
        <v/>
      </c>
      <c r="V93" s="85" t="str">
        <f t="shared" si="124"/>
        <v/>
      </c>
      <c r="W93" s="89" t="str">
        <f t="shared" si="125"/>
        <v/>
      </c>
      <c r="X93" s="84" t="str">
        <f t="shared" si="107"/>
        <v/>
      </c>
      <c r="Y93" s="89" t="str">
        <f t="shared" si="108"/>
        <v/>
      </c>
      <c r="Z93" s="89" t="str">
        <f t="shared" si="109"/>
        <v/>
      </c>
      <c r="AA93" s="89" t="str">
        <f t="shared" si="126"/>
        <v/>
      </c>
      <c r="AB93" s="84" t="str">
        <f t="shared" si="127"/>
        <v/>
      </c>
      <c r="AC93" s="89"/>
      <c r="AD93" s="89" t="str">
        <f t="shared" si="110"/>
        <v/>
      </c>
      <c r="AE93" s="89" t="str">
        <f t="shared" si="128"/>
        <v/>
      </c>
      <c r="AF93" s="89" t="str">
        <f t="shared" si="129"/>
        <v/>
      </c>
      <c r="AG93" s="89"/>
      <c r="AH93" s="89" t="str">
        <f t="shared" si="111"/>
        <v/>
      </c>
      <c r="AI93" s="89" t="str">
        <f t="shared" si="112"/>
        <v/>
      </c>
      <c r="AJ93" s="84" t="str">
        <f t="shared" si="130"/>
        <v/>
      </c>
      <c r="AK93" s="89"/>
      <c r="AL93" s="84" t="str">
        <f t="shared" si="113"/>
        <v/>
      </c>
      <c r="AM93" s="89" t="str">
        <f t="shared" si="114"/>
        <v/>
      </c>
      <c r="AN93" s="89" t="str">
        <f t="shared" si="115"/>
        <v/>
      </c>
      <c r="AO93" s="84" t="str">
        <f t="shared" si="116"/>
        <v/>
      </c>
      <c r="AP93" s="89" t="str">
        <f t="shared" si="131"/>
        <v/>
      </c>
      <c r="AQ93" s="84" t="str">
        <f t="shared" si="132"/>
        <v/>
      </c>
      <c r="AR93" s="89"/>
      <c r="AS93" s="83" t="str">
        <f t="shared" si="117"/>
        <v/>
      </c>
      <c r="AT93" s="83" t="str">
        <f t="shared" si="118"/>
        <v/>
      </c>
      <c r="AU93" s="89" t="str">
        <f t="shared" si="119"/>
        <v/>
      </c>
      <c r="AV93" s="85" t="str">
        <f t="shared" si="133"/>
        <v/>
      </c>
      <c r="AW93" s="89"/>
      <c r="AX93" s="84" t="str">
        <f t="shared" si="120"/>
        <v/>
      </c>
      <c r="AY93" s="89"/>
      <c r="AZ93" s="84"/>
      <c r="BA93" s="89" t="str">
        <f t="shared" si="121"/>
        <v/>
      </c>
      <c r="BB93" s="89"/>
      <c r="BC93" s="85" t="str">
        <f t="shared" si="134"/>
        <v/>
      </c>
      <c r="BD93" s="89" t="str">
        <f t="shared" si="135"/>
        <v/>
      </c>
      <c r="BE93" s="89" t="str">
        <f t="shared" si="136"/>
        <v/>
      </c>
    </row>
    <row r="94" spans="2:57" x14ac:dyDescent="0.25">
      <c r="B94" s="3"/>
      <c r="L94" s="1">
        <f t="shared" si="100"/>
        <v>41635</v>
      </c>
      <c r="M94" s="83">
        <f t="shared" si="101"/>
        <v>1.1389777564564332</v>
      </c>
      <c r="N94" s="83">
        <f t="shared" si="102"/>
        <v>1.2677638146769556</v>
      </c>
      <c r="O94" s="89">
        <f t="shared" si="103"/>
        <v>1.3369645374743775</v>
      </c>
      <c r="P94" s="83">
        <f t="shared" si="104"/>
        <v>1.4141969015974349</v>
      </c>
      <c r="Q94" s="89">
        <f t="shared" si="122"/>
        <v>1.5666524054408066</v>
      </c>
      <c r="R94" s="85"/>
      <c r="S94" s="83">
        <f t="shared" si="105"/>
        <v>1.4804071182179341</v>
      </c>
      <c r="T94" s="89">
        <f t="shared" si="106"/>
        <v>1.6318263672615445</v>
      </c>
      <c r="U94" s="85">
        <f t="shared" si="123"/>
        <v>2.22032223921914</v>
      </c>
      <c r="V94" s="85">
        <f t="shared" si="124"/>
        <v>2.0891968568544028</v>
      </c>
      <c r="W94" s="89">
        <f t="shared" si="125"/>
        <v>2.3091560201643118</v>
      </c>
      <c r="X94" s="84" t="str">
        <f t="shared" si="107"/>
        <v/>
      </c>
      <c r="Y94" s="89">
        <f t="shared" si="108"/>
        <v>1.6286069242000201</v>
      </c>
      <c r="Z94" s="89">
        <f t="shared" si="109"/>
        <v>1.9477576456153916</v>
      </c>
      <c r="AA94" s="89">
        <f t="shared" si="126"/>
        <v>2.0231590711146126</v>
      </c>
      <c r="AB94" s="84">
        <f t="shared" si="127"/>
        <v>2.326221273857132</v>
      </c>
      <c r="AC94" s="89"/>
      <c r="AD94" s="89" t="str">
        <f t="shared" si="110"/>
        <v/>
      </c>
      <c r="AE94" s="89">
        <f t="shared" si="128"/>
        <v>1.9829345108797414</v>
      </c>
      <c r="AF94" s="89">
        <f t="shared" si="129"/>
        <v>1.8255698524999975</v>
      </c>
      <c r="AG94" s="89"/>
      <c r="AH94" s="89">
        <f t="shared" si="111"/>
        <v>1.9271964473384791</v>
      </c>
      <c r="AI94" s="89">
        <f t="shared" si="112"/>
        <v>2.0306458446153943</v>
      </c>
      <c r="AJ94" s="84">
        <f t="shared" si="130"/>
        <v>2.0674150034113659</v>
      </c>
      <c r="AK94" s="89"/>
      <c r="AL94" s="84">
        <f t="shared" si="113"/>
        <v>1.5288197053846284</v>
      </c>
      <c r="AM94" s="89">
        <f t="shared" si="114"/>
        <v>1.8510707368999935</v>
      </c>
      <c r="AN94" s="89">
        <f t="shared" si="115"/>
        <v>2.0599208094230992</v>
      </c>
      <c r="AO94" s="84">
        <f t="shared" si="116"/>
        <v>1.2327334082461641</v>
      </c>
      <c r="AP94" s="89">
        <f t="shared" si="131"/>
        <v>1.4798449168010004</v>
      </c>
      <c r="AQ94" s="84">
        <f t="shared" si="132"/>
        <v>1.4327674037152072</v>
      </c>
      <c r="AR94" s="89"/>
      <c r="AS94" s="83">
        <f t="shared" si="117"/>
        <v>1.1742976402128473</v>
      </c>
      <c r="AT94" s="83">
        <f t="shared" si="118"/>
        <v>1.1834974627128085</v>
      </c>
      <c r="AU94" s="89">
        <f t="shared" si="119"/>
        <v>1.3326647120538646</v>
      </c>
      <c r="AV94" s="85">
        <f t="shared" si="133"/>
        <v>1.8344228998488905</v>
      </c>
      <c r="AW94" s="89"/>
      <c r="AX94" s="84">
        <f t="shared" si="120"/>
        <v>1.5508023228948744</v>
      </c>
      <c r="AY94" s="89"/>
      <c r="AZ94" s="84"/>
      <c r="BA94" s="89">
        <f t="shared" si="121"/>
        <v>0.94337102576155063</v>
      </c>
      <c r="BB94" s="89"/>
      <c r="BC94" s="85">
        <f t="shared" si="134"/>
        <v>1.5807989819949055</v>
      </c>
      <c r="BD94" s="89">
        <f t="shared" si="135"/>
        <v>1.819053498570506</v>
      </c>
      <c r="BE94" s="89">
        <f t="shared" si="136"/>
        <v>1.9795883203071201</v>
      </c>
    </row>
    <row r="95" spans="2:57" x14ac:dyDescent="0.25">
      <c r="B95" s="3"/>
      <c r="L95" s="1">
        <f t="shared" ref="L95" si="137">A31</f>
        <v>41638</v>
      </c>
      <c r="M95" s="83">
        <f t="shared" si="101"/>
        <v>1.1368333523769354</v>
      </c>
      <c r="N95" s="83">
        <f t="shared" si="102"/>
        <v>1.2698530893230813</v>
      </c>
      <c r="O95" s="89">
        <f t="shared" si="103"/>
        <v>1.3292139191923282</v>
      </c>
      <c r="P95" s="83">
        <f t="shared" si="104"/>
        <v>1.4160524730692101</v>
      </c>
      <c r="Q95" s="89">
        <f t="shared" si="122"/>
        <v>1.558525952663719</v>
      </c>
      <c r="R95" s="85"/>
      <c r="S95" s="83">
        <f t="shared" si="105"/>
        <v>1.4695918851153529</v>
      </c>
      <c r="T95" s="89">
        <f t="shared" si="106"/>
        <v>1.6217719947384501</v>
      </c>
      <c r="U95" s="85">
        <f t="shared" si="123"/>
        <v>2.2108334601385282</v>
      </c>
      <c r="V95" s="85">
        <f t="shared" si="124"/>
        <v>2.0775313543291141</v>
      </c>
      <c r="W95" s="89">
        <f t="shared" si="125"/>
        <v>2.301723094849959</v>
      </c>
      <c r="X95" s="84" t="str">
        <f t="shared" si="107"/>
        <v/>
      </c>
      <c r="Y95" s="89">
        <f t="shared" si="108"/>
        <v>1.6166119237999999</v>
      </c>
      <c r="Z95" s="89">
        <f t="shared" si="109"/>
        <v>1.9375465584780178</v>
      </c>
      <c r="AA95" s="89">
        <f t="shared" si="126"/>
        <v>2.0144579998425778</v>
      </c>
      <c r="AB95" s="84">
        <f t="shared" si="127"/>
        <v>2.3167063854999785</v>
      </c>
      <c r="AC95" s="89"/>
      <c r="AD95" s="89" t="str">
        <f t="shared" si="110"/>
        <v/>
      </c>
      <c r="AE95" s="89">
        <f t="shared" si="128"/>
        <v>1.976494855424054</v>
      </c>
      <c r="AF95" s="89">
        <f t="shared" si="129"/>
        <v>1.8122189399999655</v>
      </c>
      <c r="AG95" s="89"/>
      <c r="AH95" s="89">
        <f t="shared" si="111"/>
        <v>1.91903819716156</v>
      </c>
      <c r="AI95" s="89">
        <f t="shared" si="112"/>
        <v>2.0159326048351929</v>
      </c>
      <c r="AJ95" s="84">
        <f t="shared" si="130"/>
        <v>2.0703453574177164</v>
      </c>
      <c r="AK95" s="89"/>
      <c r="AL95" s="84">
        <f t="shared" si="113"/>
        <v>1.5343361071153989</v>
      </c>
      <c r="AM95" s="89">
        <f t="shared" si="114"/>
        <v>1.8425798891000067</v>
      </c>
      <c r="AN95" s="89">
        <f t="shared" si="115"/>
        <v>2.0550364111813124</v>
      </c>
      <c r="AO95" s="84">
        <f t="shared" si="116"/>
        <v>1.2243390152538582</v>
      </c>
      <c r="AP95" s="89">
        <f t="shared" si="131"/>
        <v>1.4735389789546556</v>
      </c>
      <c r="AQ95" s="84">
        <f t="shared" si="132"/>
        <v>1.4253061765569663</v>
      </c>
      <c r="AR95" s="89"/>
      <c r="AS95" s="83">
        <f t="shared" si="117"/>
        <v>1.1919949619538253</v>
      </c>
      <c r="AT95" s="83">
        <f t="shared" si="118"/>
        <v>1.199151324453819</v>
      </c>
      <c r="AU95" s="89">
        <f t="shared" si="119"/>
        <v>1.2993523839461361</v>
      </c>
      <c r="AV95" s="85">
        <f t="shared" si="133"/>
        <v>1.8331324693010105</v>
      </c>
      <c r="AW95" s="89"/>
      <c r="AX95" s="84">
        <f t="shared" si="120"/>
        <v>1.5471202069384589</v>
      </c>
      <c r="AY95" s="89"/>
      <c r="AZ95" s="84"/>
      <c r="BA95" s="89">
        <f t="shared" si="121"/>
        <v>0.93455695623847257</v>
      </c>
      <c r="BB95" s="89"/>
      <c r="BC95" s="85">
        <f t="shared" si="134"/>
        <v>1.5704716318384655</v>
      </c>
      <c r="BD95" s="89">
        <f t="shared" si="135"/>
        <v>1.8108707143262093</v>
      </c>
      <c r="BE95" s="89">
        <f>IF(BE59="","",BE59-(H59+(I59-H59)/($I$10-$H$10)*($BE$10-$H$10)))</f>
        <v>1.9680940513499907</v>
      </c>
    </row>
    <row r="96" spans="2:57" x14ac:dyDescent="0.25">
      <c r="B96" s="3"/>
      <c r="L96" s="1"/>
      <c r="M96" s="83">
        <f t="shared" si="101"/>
        <v>1.1453454731076662</v>
      </c>
      <c r="N96" s="83">
        <f t="shared" si="102"/>
        <v>1.2775059420923158</v>
      </c>
      <c r="O96" s="89">
        <f t="shared" si="103"/>
        <v>1.3386157947692037</v>
      </c>
      <c r="P96" s="83">
        <f t="shared" si="104"/>
        <v>1.4223618318768865</v>
      </c>
      <c r="Q96" s="89">
        <f t="shared" si="122"/>
        <v>1.5674281762216511</v>
      </c>
      <c r="R96" s="85"/>
      <c r="S96" s="83">
        <f t="shared" si="105"/>
        <v>1.4787298664615132</v>
      </c>
      <c r="T96" s="89">
        <f t="shared" si="106"/>
        <v>1.6323932028538355</v>
      </c>
      <c r="U96" s="85">
        <f t="shared" si="123"/>
        <v>2.2186033552644684</v>
      </c>
      <c r="V96" s="85">
        <f t="shared" si="124"/>
        <v>2.0873001216835423</v>
      </c>
      <c r="W96" s="89">
        <f t="shared" si="125"/>
        <v>2.3056952185000217</v>
      </c>
      <c r="X96" s="84" t="str">
        <f t="shared" si="107"/>
        <v/>
      </c>
      <c r="Y96" s="89">
        <f t="shared" si="108"/>
        <v>1.6261233003000033</v>
      </c>
      <c r="Z96" s="89">
        <f t="shared" si="109"/>
        <v>1.9467755785055028</v>
      </c>
      <c r="AA96" s="89">
        <f t="shared" si="126"/>
        <v>2.0214586490176201</v>
      </c>
      <c r="AB96" s="84">
        <f t="shared" si="127"/>
        <v>2.3258499300000013</v>
      </c>
      <c r="AC96" s="89"/>
      <c r="AD96" s="89" t="str">
        <f t="shared" si="110"/>
        <v/>
      </c>
      <c r="AE96" s="89">
        <f t="shared" si="128"/>
        <v>1.9820403678037684</v>
      </c>
      <c r="AF96" s="89">
        <f t="shared" si="129"/>
        <v>1.8214250624999595</v>
      </c>
      <c r="AG96" s="89"/>
      <c r="AH96" s="89">
        <f t="shared" si="111"/>
        <v>1.9259305285461545</v>
      </c>
      <c r="AI96" s="89">
        <f t="shared" si="112"/>
        <v>2.0241250887911884</v>
      </c>
      <c r="AJ96" s="84">
        <f t="shared" si="130"/>
        <v>2.0809364973290796</v>
      </c>
      <c r="AK96" s="89"/>
      <c r="AL96" s="84">
        <f t="shared" si="113"/>
        <v>1.5381366584615197</v>
      </c>
      <c r="AM96" s="89">
        <f t="shared" si="114"/>
        <v>1.8510075170999967</v>
      </c>
      <c r="AN96" s="89">
        <f t="shared" si="115"/>
        <v>2.0652966878296972</v>
      </c>
      <c r="AO96" s="84">
        <f t="shared" si="116"/>
        <v>1.2324296717153587</v>
      </c>
      <c r="AP96" s="89">
        <f t="shared" si="131"/>
        <v>1.4813302677770821</v>
      </c>
      <c r="AQ96" s="84">
        <f t="shared" si="132"/>
        <v>1.4339348697721634</v>
      </c>
      <c r="AR96" s="89"/>
      <c r="AS96" s="83">
        <f t="shared" si="117"/>
        <v>1.1989128494153971</v>
      </c>
      <c r="AT96" s="83">
        <f t="shared" si="118"/>
        <v>1.2050468294153753</v>
      </c>
      <c r="AU96" s="89">
        <f t="shared" si="119"/>
        <v>1.3084669984846036</v>
      </c>
      <c r="AV96" s="85">
        <f t="shared" si="133"/>
        <v>1.8419113959382969</v>
      </c>
      <c r="AW96" s="89"/>
      <c r="AX96" s="84">
        <f t="shared" si="120"/>
        <v>1.5486001485538337</v>
      </c>
      <c r="AY96" s="89"/>
      <c r="AZ96" s="84"/>
      <c r="BA96" s="89">
        <f t="shared" si="121"/>
        <v>0.94474586935381222</v>
      </c>
      <c r="BB96" s="89"/>
      <c r="BC96" s="85">
        <f t="shared" si="134"/>
        <v>1.5774491904538586</v>
      </c>
      <c r="BD96" s="89">
        <f t="shared" si="135"/>
        <v>1.8187275593954357</v>
      </c>
      <c r="BE96" s="89">
        <f t="shared" si="136"/>
        <v>1.9775093859999942</v>
      </c>
    </row>
    <row r="97" spans="2:57" x14ac:dyDescent="0.25">
      <c r="B97" s="3"/>
      <c r="L97" s="1"/>
      <c r="M97" s="86" t="str">
        <f t="shared" si="101"/>
        <v/>
      </c>
      <c r="N97" s="86" t="str">
        <f t="shared" si="102"/>
        <v/>
      </c>
      <c r="O97" s="90" t="str">
        <f t="shared" si="103"/>
        <v/>
      </c>
      <c r="P97" s="86" t="str">
        <f t="shared" si="104"/>
        <v/>
      </c>
      <c r="Q97" s="90" t="str">
        <f t="shared" si="122"/>
        <v/>
      </c>
      <c r="R97" s="88"/>
      <c r="S97" s="86" t="str">
        <f t="shared" si="105"/>
        <v/>
      </c>
      <c r="T97" s="90" t="str">
        <f t="shared" si="106"/>
        <v/>
      </c>
      <c r="U97" s="90" t="str">
        <f t="shared" si="123"/>
        <v/>
      </c>
      <c r="V97" s="90" t="str">
        <f t="shared" si="124"/>
        <v/>
      </c>
      <c r="W97" s="90" t="str">
        <f t="shared" si="125"/>
        <v/>
      </c>
      <c r="X97" s="88" t="str">
        <f t="shared" si="107"/>
        <v/>
      </c>
      <c r="Y97" s="90" t="str">
        <f t="shared" si="108"/>
        <v/>
      </c>
      <c r="Z97" s="90"/>
      <c r="AA97" s="90" t="str">
        <f t="shared" si="126"/>
        <v/>
      </c>
      <c r="AB97" s="90"/>
      <c r="AC97" s="90"/>
      <c r="AD97" s="90" t="str">
        <f t="shared" si="110"/>
        <v/>
      </c>
      <c r="AE97" s="90" t="str">
        <f t="shared" si="128"/>
        <v/>
      </c>
      <c r="AF97" s="90" t="str">
        <f t="shared" si="129"/>
        <v/>
      </c>
      <c r="AG97" s="90" t="str">
        <f t="shared" ref="AG75:AG97" si="138">IF(AG61="","",AG61-(C61+(D61-C61)/($D$10-$C$10)*($AG$10-$C$10)))</f>
        <v/>
      </c>
      <c r="AH97" s="90" t="str">
        <f t="shared" si="111"/>
        <v/>
      </c>
      <c r="AI97" s="90" t="str">
        <f t="shared" si="112"/>
        <v/>
      </c>
      <c r="AJ97" s="86" t="str">
        <f t="shared" si="130"/>
        <v/>
      </c>
      <c r="AK97" s="90"/>
      <c r="AL97" s="87" t="str">
        <f t="shared" si="113"/>
        <v/>
      </c>
      <c r="AM97" s="90" t="str">
        <f t="shared" si="114"/>
        <v/>
      </c>
      <c r="AN97" s="90" t="str">
        <f t="shared" si="115"/>
        <v/>
      </c>
      <c r="AO97" s="88" t="str">
        <f t="shared" si="116"/>
        <v/>
      </c>
      <c r="AP97" s="90" t="str">
        <f t="shared" si="131"/>
        <v/>
      </c>
      <c r="AQ97" s="87" t="str">
        <f t="shared" si="132"/>
        <v/>
      </c>
      <c r="AR97" s="90"/>
      <c r="AS97" s="86" t="str">
        <f t="shared" si="117"/>
        <v/>
      </c>
      <c r="AT97" s="86" t="str">
        <f t="shared" si="118"/>
        <v/>
      </c>
      <c r="AU97" s="90" t="str">
        <f t="shared" si="119"/>
        <v/>
      </c>
      <c r="AV97" s="90" t="str">
        <f t="shared" si="133"/>
        <v/>
      </c>
      <c r="AW97" s="90" t="str">
        <f t="shared" ref="AW75:AW97" si="139">IF(AW61="","",AW61-(C61+(D61-C61)/($D$10-$C$10)*($AW$10-$C$10)))</f>
        <v/>
      </c>
      <c r="AX97" s="87" t="str">
        <f t="shared" si="120"/>
        <v/>
      </c>
      <c r="AY97" s="90" t="str">
        <f t="shared" ref="AY75:AY97" si="140">IF(AY61="","",AY61-(C61+(D61-C61)/($D$10-$C$10)*($AY$10-$C$10)))</f>
        <v/>
      </c>
      <c r="AZ97" s="90" t="str">
        <f t="shared" ref="AZ75:AZ97" si="141">IF(AZ61="","",AZ61-(C61+(D61-C61)/($D$10-$C$10)*($AZ$10-$C$10)))</f>
        <v/>
      </c>
      <c r="BA97" s="90" t="str">
        <f t="shared" si="121"/>
        <v/>
      </c>
      <c r="BB97" s="90" t="str">
        <f t="shared" ref="BB75:BB97" si="142">IF(BB61="","",BB61-(C61+(D61-C61)/($D$10-$C$10)*($BB$10-$C$10)))</f>
        <v/>
      </c>
      <c r="BC97" s="90" t="str">
        <f t="shared" si="134"/>
        <v/>
      </c>
      <c r="BD97" s="90" t="str">
        <f t="shared" si="135"/>
        <v/>
      </c>
      <c r="BE97" s="90" t="str">
        <f t="shared" si="136"/>
        <v/>
      </c>
    </row>
    <row r="98" spans="2:57" x14ac:dyDescent="0.25">
      <c r="BE98" s="95"/>
    </row>
    <row r="99" spans="2:57" x14ac:dyDescent="0.25">
      <c r="L99" s="12" t="s">
        <v>25</v>
      </c>
      <c r="M99" s="69">
        <f>AVERAGE(M75:M97)</f>
        <v>1.0859512505676852</v>
      </c>
      <c r="N99" s="98">
        <f t="shared" ref="N99:BD99" si="143">AVERAGE(N75:N97)</f>
        <v>1.1970315162473011</v>
      </c>
      <c r="O99" s="98">
        <f t="shared" si="143"/>
        <v>1.2531638431942249</v>
      </c>
      <c r="P99" s="98">
        <f t="shared" si="143"/>
        <v>1.2995671685619179</v>
      </c>
      <c r="Q99" s="98">
        <f t="shared" si="143"/>
        <v>1.4622508032855783</v>
      </c>
      <c r="R99" s="98"/>
      <c r="S99" s="98">
        <f t="shared" si="143"/>
        <v>1.4228501761865269</v>
      </c>
      <c r="T99" s="98">
        <f t="shared" si="143"/>
        <v>1.551225681768841</v>
      </c>
      <c r="U99" s="98">
        <f t="shared" si="143"/>
        <v>2.1156094991262604</v>
      </c>
      <c r="V99" s="98">
        <f t="shared" si="143"/>
        <v>1.9856555606186661</v>
      </c>
      <c r="W99" s="98">
        <f t="shared" si="143"/>
        <v>2.2490506791289246</v>
      </c>
      <c r="X99" s="98" t="e">
        <f t="shared" si="143"/>
        <v>#DIV/0!</v>
      </c>
      <c r="Y99" s="98">
        <f t="shared" si="143"/>
        <v>1.5482418551599975</v>
      </c>
      <c r="Z99" s="98">
        <f t="shared" si="143"/>
        <v>1.8213379636217044</v>
      </c>
      <c r="AA99" s="98">
        <f t="shared" si="143"/>
        <v>1.9163882925667419</v>
      </c>
      <c r="AB99" s="98">
        <f t="shared" si="143"/>
        <v>2.2425617037607113</v>
      </c>
      <c r="AC99" s="98"/>
      <c r="AD99" s="98"/>
      <c r="AE99" s="98">
        <f>AVERAGE(AE75:AE97)</f>
        <v>1.8948183087610697</v>
      </c>
      <c r="AF99" s="98">
        <f t="shared" si="143"/>
        <v>1.7968815892499905</v>
      </c>
      <c r="AG99" s="98"/>
      <c r="AH99" s="98">
        <f t="shared" si="143"/>
        <v>1.8248707544361527</v>
      </c>
      <c r="AI99" s="98">
        <f t="shared" si="143"/>
        <v>1.895999445850278</v>
      </c>
      <c r="AJ99" s="98">
        <f t="shared" si="143"/>
        <v>1.9736663496265774</v>
      </c>
      <c r="AK99" s="98"/>
      <c r="AL99" s="98">
        <f t="shared" si="143"/>
        <v>1.4615957854615331</v>
      </c>
      <c r="AM99" s="98">
        <f t="shared" si="143"/>
        <v>1.7303751297449945</v>
      </c>
      <c r="AN99" s="98">
        <f t="shared" si="143"/>
        <v>1.9436938946772024</v>
      </c>
      <c r="AO99" s="98">
        <f t="shared" si="143"/>
        <v>1.1321366288603767</v>
      </c>
      <c r="AP99" s="98">
        <f t="shared" si="143"/>
        <v>1.3771975753882217</v>
      </c>
      <c r="AQ99" s="98">
        <f t="shared" si="143"/>
        <v>1.3359340169604395</v>
      </c>
      <c r="AR99" s="98" t="e">
        <f t="shared" si="143"/>
        <v>#DIV/0!</v>
      </c>
      <c r="AS99" s="98">
        <f t="shared" si="143"/>
        <v>1.1435639525503747</v>
      </c>
      <c r="AT99" s="98">
        <f t="shared" si="143"/>
        <v>1.1483171489253763</v>
      </c>
      <c r="AU99" s="98">
        <f t="shared" si="143"/>
        <v>1.2627456427046113</v>
      </c>
      <c r="AV99" s="98">
        <f t="shared" si="143"/>
        <v>1.7382249592663779</v>
      </c>
      <c r="AW99" s="98"/>
      <c r="AX99" s="98">
        <f t="shared" si="143"/>
        <v>1.4499366270588439</v>
      </c>
      <c r="AY99" s="98"/>
      <c r="AZ99" s="98"/>
      <c r="BA99" s="98">
        <f>AVERAGE(BA75:BA97)</f>
        <v>0.90710569119383844</v>
      </c>
      <c r="BB99" s="98"/>
      <c r="BC99" s="98">
        <f t="shared" si="143"/>
        <v>1.485555846988841</v>
      </c>
      <c r="BD99" s="98">
        <f t="shared" si="143"/>
        <v>1.7164256100506876</v>
      </c>
      <c r="BE99" s="99">
        <f>AVERAGE(BE75:BE97)</f>
        <v>1.8986992681432102</v>
      </c>
    </row>
    <row r="100" spans="2:57" x14ac:dyDescent="0.25">
      <c r="AP100" s="2"/>
      <c r="AQ100" s="2"/>
    </row>
    <row r="101" spans="2:57" x14ac:dyDescent="0.25">
      <c r="M101" s="112" t="s">
        <v>1</v>
      </c>
      <c r="N101" s="113"/>
      <c r="O101" s="113"/>
      <c r="P101" s="113"/>
      <c r="Q101" s="113"/>
      <c r="R101" s="112" t="s">
        <v>2</v>
      </c>
      <c r="S101" s="113"/>
      <c r="T101" s="113"/>
      <c r="U101" s="113"/>
      <c r="V101" s="113"/>
      <c r="W101" s="115"/>
      <c r="X101" s="113" t="s">
        <v>3</v>
      </c>
      <c r="Y101" s="113"/>
      <c r="Z101" s="113"/>
      <c r="AA101" s="113"/>
      <c r="AB101" s="113"/>
      <c r="AC101" s="116" t="s">
        <v>4</v>
      </c>
      <c r="AD101" s="112" t="s">
        <v>5</v>
      </c>
      <c r="AE101" s="113"/>
      <c r="AF101" s="113"/>
      <c r="AG101" s="112" t="s">
        <v>6</v>
      </c>
      <c r="AH101" s="113"/>
      <c r="AI101" s="113"/>
      <c r="AJ101" s="113"/>
      <c r="AK101" s="112" t="s">
        <v>7</v>
      </c>
      <c r="AL101" s="113"/>
      <c r="AM101" s="113"/>
      <c r="AN101" s="115"/>
      <c r="AO101" s="112" t="s">
        <v>8</v>
      </c>
      <c r="AP101" s="114"/>
      <c r="AQ101" s="120"/>
      <c r="AR101" s="113" t="s">
        <v>9</v>
      </c>
      <c r="AS101" s="113"/>
      <c r="AT101" s="113"/>
      <c r="AU101" s="113"/>
      <c r="AV101" s="113"/>
      <c r="AW101" s="112" t="s">
        <v>10</v>
      </c>
      <c r="AX101" s="115"/>
      <c r="AY101" s="112" t="s">
        <v>12</v>
      </c>
      <c r="AZ101" s="113"/>
      <c r="BA101" s="115"/>
      <c r="BB101" s="113" t="s">
        <v>13</v>
      </c>
      <c r="BC101" s="4"/>
      <c r="BD101" s="81" t="s">
        <v>34</v>
      </c>
      <c r="BE101" s="138"/>
    </row>
    <row r="102" spans="2:57" s="11" customFormat="1" x14ac:dyDescent="0.25">
      <c r="L102" s="14" t="s">
        <v>26</v>
      </c>
      <c r="M102" s="100">
        <f>P99+(Q99-P99)/(Q10-P10)*($C$3+1826-P10)</f>
        <v>1.3907278838263832</v>
      </c>
      <c r="N102" s="103"/>
      <c r="O102" s="5"/>
      <c r="P102" s="5"/>
      <c r="Q102" s="5"/>
      <c r="R102" s="100">
        <f>T99+(U99-T99)/(U10-T10)*($C$3+1826-T10)</f>
        <v>1.9653707246283134</v>
      </c>
      <c r="S102" s="102"/>
      <c r="T102" s="5"/>
      <c r="U102" s="5"/>
      <c r="V102" s="137"/>
      <c r="W102" s="32"/>
      <c r="X102" s="101">
        <f>Y99+(Z99-Y99)/(Z10-Y10)*($C$3+1826-Y10)</f>
        <v>1.8013629339742196</v>
      </c>
      <c r="Y102" s="5"/>
      <c r="Z102" s="5"/>
      <c r="AA102" s="5"/>
      <c r="AB102" s="5"/>
      <c r="AC102" s="117"/>
      <c r="AD102" s="137"/>
      <c r="AE102" s="32"/>
      <c r="AF102" s="139"/>
      <c r="AG102" s="104">
        <f>AI99+(AJ99-AI99)/(AJ10-AI10)*($C$3+(1826)-AI10)</f>
        <v>1.9194899807798944</v>
      </c>
      <c r="AH102" s="137"/>
      <c r="AI102" s="137"/>
      <c r="AJ102" s="137"/>
      <c r="AK102" s="100">
        <f>AM99+(AN99-AM99)/(AN10-AM10)*($C$3+1826-AM10)</f>
        <v>1.9494077901664579</v>
      </c>
      <c r="AL102" s="5"/>
      <c r="AM102" s="130"/>
      <c r="AN102" s="130"/>
      <c r="AO102" s="100">
        <f>AO99+(AP99-AO99)/(AP10-AO10)*($C$3+1826-AO10)</f>
        <v>1.3000033772319506</v>
      </c>
      <c r="AP102" s="5"/>
      <c r="AQ102" s="32"/>
      <c r="AR102" s="101">
        <f>AU99+(AV99-AU99)/(AV10-AU10)*($C$3+1826-AU10)</f>
        <v>1.6305897786117707</v>
      </c>
      <c r="AS102" s="103"/>
      <c r="AT102" s="103"/>
      <c r="AU102" s="5"/>
      <c r="AV102" s="5"/>
      <c r="AW102" s="157"/>
      <c r="AX102" s="32"/>
      <c r="AY102" s="157"/>
      <c r="AZ102" s="5"/>
      <c r="BA102" s="32"/>
      <c r="BB102" s="103"/>
      <c r="BC102" s="5"/>
      <c r="BD102" s="173"/>
      <c r="BE102" s="32"/>
    </row>
    <row r="103" spans="2:57" s="11" customFormat="1" x14ac:dyDescent="0.25">
      <c r="L103" s="14" t="s">
        <v>27</v>
      </c>
      <c r="M103" s="104">
        <f>P99+(Q99-P99)/(Q10-P10)*($C$3+(365*4+1)-P10)</f>
        <v>1.3152774052061342</v>
      </c>
      <c r="N103" s="106"/>
      <c r="O103" s="6"/>
      <c r="P103" s="6"/>
      <c r="Q103" s="6"/>
      <c r="R103" s="104">
        <f>T99+(U99-T99)/(U10-T10)*($C$3+(365*4+1)-T10)</f>
        <v>1.7849853539317651</v>
      </c>
      <c r="S103" s="106"/>
      <c r="T103" s="6"/>
      <c r="U103" s="6"/>
      <c r="V103" s="139"/>
      <c r="W103" s="33"/>
      <c r="X103" s="105">
        <f>Y99+(Z99-Y99)/(Z10-Y10)*($C$3+(365*4+1)-Y10)</f>
        <v>1.6874428430159076</v>
      </c>
      <c r="Y103" s="6"/>
      <c r="Z103" s="6"/>
      <c r="AA103" s="6"/>
      <c r="AB103" s="6"/>
      <c r="AC103" s="118"/>
      <c r="AD103" s="139"/>
      <c r="AE103" s="33"/>
      <c r="AF103" s="139"/>
      <c r="AG103" s="104">
        <f>AH99+(AI99-AH99)/(AI10-AH10)*($C$3+(365*4+1)-AH10)</f>
        <v>1.8709467294162387</v>
      </c>
      <c r="AH103" s="139"/>
      <c r="AI103" s="139"/>
      <c r="AJ103" s="139"/>
      <c r="AK103" s="104">
        <f>AM99+(AN99-AM99)/(AN10-AM10)*($C$3+(365*4+1)-AM10)</f>
        <v>1.7756101357016012</v>
      </c>
      <c r="AL103" s="6"/>
      <c r="AM103" s="6"/>
      <c r="AN103" s="33"/>
      <c r="AO103" s="104">
        <f>AO99+(AP99-AO99)/(AP10-AO10)*($C$3+(365*4+1)-AO10)</f>
        <v>1.210556131749287</v>
      </c>
      <c r="AP103" s="6"/>
      <c r="AQ103" s="33"/>
      <c r="AR103" s="105">
        <f>AU99+(AV99-AU99)/(AV10-AU10)*($C$3+(365*4+1)-AU10)</f>
        <v>1.4983108528914622</v>
      </c>
      <c r="AS103" s="106"/>
      <c r="AT103" s="106"/>
      <c r="AU103" s="6"/>
      <c r="AV103" s="6"/>
      <c r="AW103" s="158"/>
      <c r="AX103" s="33"/>
      <c r="AY103" s="158"/>
      <c r="AZ103" s="6"/>
      <c r="BA103" s="33"/>
      <c r="BB103" s="106"/>
      <c r="BC103" s="6"/>
      <c r="BD103" s="174"/>
      <c r="BE103" s="33"/>
    </row>
    <row r="104" spans="2:57" s="11" customFormat="1" x14ac:dyDescent="0.25">
      <c r="L104" s="14" t="s">
        <v>28</v>
      </c>
      <c r="M104" s="107">
        <f>O99+(P99-O99)/(P10-O10)*($C$3+(365*3+1)-O10)</f>
        <v>1.259654784540301</v>
      </c>
      <c r="N104" s="110"/>
      <c r="O104" s="108"/>
      <c r="P104" s="108"/>
      <c r="Q104" s="108"/>
      <c r="R104" s="107">
        <f>T99+(U99-T99)/(U10-T10)*($C$3+(365*3+1)-T10)</f>
        <v>1.6045999832352169</v>
      </c>
      <c r="S104" s="110"/>
      <c r="T104" s="108"/>
      <c r="U104" s="108"/>
      <c r="V104" s="108"/>
      <c r="W104" s="111"/>
      <c r="X104" s="109">
        <f>Y99+(Z99-Y99)/(Z10-Y10)*($C$3+(365*3+1)-Y10)</f>
        <v>1.5735227520575954</v>
      </c>
      <c r="Y104" s="108"/>
      <c r="Z104" s="108"/>
      <c r="AA104" s="108"/>
      <c r="AB104" s="108"/>
      <c r="AC104" s="119"/>
      <c r="AD104" s="108"/>
      <c r="AE104" s="111"/>
      <c r="AF104" s="108"/>
      <c r="AG104" s="107"/>
      <c r="AH104" s="108"/>
      <c r="AI104" s="108"/>
      <c r="AJ104" s="108"/>
      <c r="AK104" s="107">
        <f>AL99+(AM99-AL99)/(AM10-AL10)*($C$3+(365*3+1)-AL10)</f>
        <v>1.6420899436664853</v>
      </c>
      <c r="AL104" s="108"/>
      <c r="AM104" s="108"/>
      <c r="AN104" s="108"/>
      <c r="AO104" s="107"/>
      <c r="AP104" s="108"/>
      <c r="AQ104" s="111"/>
      <c r="AR104" s="109">
        <f>AU99+(AV99-AU99)/(AV10-AU10)*($C$3+(365*3+1)-AU10)</f>
        <v>1.3660319271711536</v>
      </c>
      <c r="AS104" s="110"/>
      <c r="AT104" s="110"/>
      <c r="AU104" s="108"/>
      <c r="AV104" s="108"/>
      <c r="AW104" s="159"/>
      <c r="AX104" s="111"/>
      <c r="AY104" s="159"/>
      <c r="AZ104" s="108"/>
      <c r="BA104" s="111"/>
      <c r="BB104" s="110"/>
      <c r="BC104" s="108"/>
      <c r="BD104" s="175"/>
      <c r="BE104" s="111"/>
    </row>
    <row r="105" spans="2:57" x14ac:dyDescent="0.25">
      <c r="M105" s="122" t="s">
        <v>29</v>
      </c>
      <c r="N105" s="122"/>
    </row>
    <row r="106" spans="2:57" x14ac:dyDescent="0.25">
      <c r="M106" s="122" t="s">
        <v>30</v>
      </c>
      <c r="N106" s="122"/>
    </row>
    <row r="107" spans="2:57" x14ac:dyDescent="0.25">
      <c r="M107" s="122"/>
      <c r="N107" s="122"/>
    </row>
    <row r="108" spans="2:57" x14ac:dyDescent="0.25"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312"/>
      <c r="AE108" s="312"/>
      <c r="AF108" s="312"/>
      <c r="AG108" s="153"/>
      <c r="AH108" s="153"/>
      <c r="AI108" s="153"/>
      <c r="AJ108" s="153"/>
      <c r="AK108" s="153"/>
      <c r="AL108" s="153"/>
      <c r="AM108" s="153"/>
      <c r="AN108" s="153"/>
      <c r="AO108" s="153"/>
    </row>
    <row r="109" spans="2:57" ht="6" customHeight="1" x14ac:dyDescent="0.25"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Z109" s="7"/>
    </row>
    <row r="110" spans="2:57" ht="20.100000000000001" customHeight="1" x14ac:dyDescent="0.25">
      <c r="I110" s="153"/>
      <c r="J110" s="153"/>
      <c r="K110" s="153"/>
      <c r="L110" s="153"/>
      <c r="M110" s="312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324"/>
      <c r="AE110" s="312"/>
      <c r="AF110" s="312"/>
      <c r="AG110" s="312"/>
      <c r="AH110" s="312"/>
      <c r="AI110" s="312"/>
      <c r="AJ110" s="312"/>
      <c r="AK110" s="312"/>
      <c r="AL110" s="312"/>
      <c r="AM110" s="312"/>
      <c r="AN110" s="153"/>
      <c r="AO110" s="153"/>
      <c r="AS110" s="7"/>
      <c r="AT110" s="7"/>
    </row>
    <row r="111" spans="2:57" ht="20.100000000000001" customHeight="1" x14ac:dyDescent="0.25"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325"/>
      <c r="AE111" s="312"/>
      <c r="AF111" s="312"/>
      <c r="AG111" s="312"/>
      <c r="AH111" s="312"/>
      <c r="AI111" s="312"/>
      <c r="AJ111" s="312"/>
      <c r="AK111" s="313"/>
      <c r="AL111" s="312"/>
      <c r="AM111" s="312"/>
      <c r="AN111" s="153"/>
      <c r="AO111" s="153"/>
      <c r="AS111" s="7"/>
      <c r="AT111" s="7"/>
    </row>
    <row r="112" spans="2:57" ht="47.25" customHeight="1" x14ac:dyDescent="0.25">
      <c r="I112" s="153"/>
      <c r="J112" s="153"/>
      <c r="K112" s="153"/>
      <c r="L112" s="153"/>
      <c r="M112" s="19"/>
      <c r="N112" s="20"/>
      <c r="O112" s="20"/>
      <c r="P112" s="20"/>
      <c r="Q112" s="21"/>
      <c r="R112" s="21"/>
      <c r="S112" s="21"/>
      <c r="T112" s="21"/>
      <c r="U112" s="21"/>
      <c r="V112" s="21"/>
      <c r="W112" s="21"/>
      <c r="X112" s="21"/>
      <c r="Y112" s="153"/>
      <c r="Z112" s="153"/>
      <c r="AA112" s="153"/>
      <c r="AB112" s="153"/>
      <c r="AC112" s="153"/>
      <c r="AD112" s="141"/>
      <c r="AE112" s="141"/>
      <c r="AF112" s="141"/>
      <c r="AG112" s="21"/>
      <c r="AH112" s="21"/>
      <c r="AI112" s="314"/>
      <c r="AJ112" s="314"/>
      <c r="AK112" s="21"/>
      <c r="AL112" s="21"/>
      <c r="AM112" s="141"/>
      <c r="AN112" s="153"/>
      <c r="AO112" s="153"/>
      <c r="AS112" s="7"/>
      <c r="AT112" s="7"/>
    </row>
    <row r="113" spans="1:51" ht="20.100000000000001" customHeight="1" x14ac:dyDescent="0.25">
      <c r="I113" s="153"/>
      <c r="J113" s="153"/>
      <c r="K113" s="165"/>
      <c r="L113" s="153"/>
      <c r="M113" s="22"/>
      <c r="N113" s="23"/>
      <c r="O113" s="24"/>
      <c r="P113" s="25"/>
      <c r="Q113" s="132"/>
      <c r="R113" s="132"/>
      <c r="S113" s="21"/>
      <c r="T113" s="21"/>
      <c r="U113" s="21"/>
      <c r="V113" s="21"/>
      <c r="W113" s="21"/>
      <c r="X113" s="21"/>
      <c r="Y113" s="153"/>
      <c r="Z113" s="153"/>
      <c r="AA113" s="153"/>
      <c r="AB113" s="153"/>
      <c r="AC113" s="153"/>
      <c r="AD113" s="141"/>
      <c r="AE113" s="141"/>
      <c r="AF113" s="141"/>
      <c r="AG113" s="142"/>
      <c r="AH113" s="142"/>
      <c r="AI113" s="315"/>
      <c r="AJ113" s="315"/>
      <c r="AK113" s="21"/>
      <c r="AL113" s="141"/>
      <c r="AM113" s="141"/>
      <c r="AN113" s="153"/>
      <c r="AO113" s="153"/>
      <c r="AS113" s="7"/>
      <c r="AT113" s="7"/>
    </row>
    <row r="114" spans="1:51" ht="20.100000000000001" customHeight="1" x14ac:dyDescent="0.25">
      <c r="I114" s="153"/>
      <c r="J114" s="153"/>
      <c r="K114" s="165"/>
      <c r="L114" s="153"/>
      <c r="M114" s="153"/>
      <c r="N114" s="147"/>
      <c r="O114" s="24"/>
      <c r="P114" s="28"/>
      <c r="Q114" s="29"/>
      <c r="R114" s="29"/>
      <c r="S114" s="29"/>
      <c r="T114" s="29"/>
      <c r="U114" s="29"/>
      <c r="V114" s="29"/>
      <c r="W114" s="29"/>
      <c r="X114" s="29"/>
      <c r="Y114" s="153"/>
      <c r="Z114" s="153"/>
      <c r="AA114" s="153"/>
      <c r="AB114" s="153"/>
      <c r="AC114" s="153"/>
      <c r="AD114" s="167"/>
      <c r="AE114" s="167"/>
      <c r="AF114" s="167"/>
      <c r="AG114" s="167"/>
      <c r="AH114" s="167"/>
      <c r="AI114" s="316"/>
      <c r="AJ114" s="168"/>
      <c r="AK114" s="152"/>
      <c r="AL114" s="152"/>
      <c r="AM114" s="152"/>
      <c r="AN114" s="153"/>
      <c r="AO114" s="153"/>
      <c r="AS114" s="7"/>
      <c r="AT114" s="7"/>
    </row>
    <row r="115" spans="1:51" ht="20.100000000000001" customHeight="1" x14ac:dyDescent="0.25">
      <c r="I115" s="153"/>
      <c r="J115" s="153"/>
      <c r="K115" s="165"/>
      <c r="L115" s="153"/>
      <c r="M115" s="153"/>
      <c r="N115" s="147"/>
      <c r="O115" s="27"/>
      <c r="P115" s="318"/>
      <c r="Q115" s="30"/>
      <c r="R115" s="30"/>
      <c r="S115" s="29"/>
      <c r="T115" s="29"/>
      <c r="U115" s="29"/>
      <c r="V115" s="29"/>
      <c r="W115" s="29"/>
      <c r="X115" s="29"/>
      <c r="Y115" s="153"/>
      <c r="Z115" s="153"/>
      <c r="AA115" s="153"/>
      <c r="AB115" s="153"/>
      <c r="AC115" s="153"/>
      <c r="AD115" s="167"/>
      <c r="AE115" s="122"/>
      <c r="AF115" s="122"/>
      <c r="AG115" s="122"/>
      <c r="AH115" s="122"/>
      <c r="AI115" s="122"/>
      <c r="AJ115" s="122"/>
      <c r="AK115" s="152"/>
      <c r="AL115" s="152"/>
      <c r="AM115" s="152"/>
      <c r="AN115" s="153"/>
      <c r="AO115" s="153"/>
      <c r="AS115" s="7"/>
      <c r="AT115" s="7"/>
    </row>
    <row r="116" spans="1:51" ht="20.100000000000001" customHeight="1" x14ac:dyDescent="0.25">
      <c r="I116" s="153"/>
      <c r="J116" s="153"/>
      <c r="K116" s="165"/>
      <c r="L116" s="153"/>
      <c r="M116" s="153"/>
      <c r="N116" s="147"/>
      <c r="O116" s="27"/>
      <c r="P116" s="28"/>
      <c r="Q116" s="29"/>
      <c r="R116" s="29"/>
      <c r="S116" s="29"/>
      <c r="T116" s="29"/>
      <c r="U116" s="29"/>
      <c r="V116" s="29"/>
      <c r="W116" s="29"/>
      <c r="X116" s="29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22"/>
      <c r="AL116" s="153"/>
      <c r="AM116" s="152"/>
      <c r="AN116" s="153"/>
      <c r="AO116" s="153"/>
      <c r="AS116" s="7"/>
      <c r="AT116" s="7"/>
    </row>
    <row r="117" spans="1:51" ht="20.100000000000001" customHeight="1" x14ac:dyDescent="0.25">
      <c r="I117" s="153"/>
      <c r="J117" s="153"/>
      <c r="K117" s="165"/>
      <c r="L117" s="153"/>
      <c r="M117" s="153"/>
      <c r="N117" s="147"/>
      <c r="O117" s="27"/>
      <c r="P117" s="28"/>
      <c r="Q117" s="29"/>
      <c r="R117" s="29"/>
      <c r="S117" s="29"/>
      <c r="T117" s="29"/>
      <c r="U117" s="29"/>
      <c r="V117" s="29"/>
      <c r="W117" s="29"/>
      <c r="X117" s="29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65"/>
      <c r="AK117" s="122"/>
      <c r="AL117" s="153"/>
      <c r="AM117" s="153"/>
      <c r="AN117" s="153"/>
      <c r="AO117" s="153"/>
      <c r="AS117" s="7"/>
      <c r="AT117" s="7"/>
    </row>
    <row r="118" spans="1:51" ht="20.100000000000001" customHeight="1" x14ac:dyDescent="0.25">
      <c r="I118" s="153"/>
      <c r="J118" s="153"/>
      <c r="K118" s="165"/>
      <c r="L118" s="153"/>
      <c r="M118" s="153"/>
      <c r="N118" s="147"/>
      <c r="O118" s="27"/>
      <c r="P118" s="28"/>
      <c r="Q118" s="29"/>
      <c r="R118" s="29"/>
      <c r="S118" s="29"/>
      <c r="T118" s="29"/>
      <c r="U118" s="29"/>
      <c r="V118" s="29"/>
      <c r="W118" s="29"/>
      <c r="X118" s="29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65"/>
      <c r="AK118" s="122"/>
      <c r="AL118" s="153"/>
      <c r="AM118" s="153"/>
      <c r="AN118" s="153"/>
      <c r="AO118" s="153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</row>
    <row r="119" spans="1:51" ht="48.75" customHeight="1" x14ac:dyDescent="0.25">
      <c r="I119" s="153"/>
      <c r="J119" s="153"/>
      <c r="K119" s="165"/>
      <c r="L119" s="153"/>
      <c r="M119" s="153"/>
      <c r="N119" s="147"/>
      <c r="O119" s="27"/>
      <c r="P119" s="326"/>
      <c r="Q119" s="29"/>
      <c r="R119" s="29"/>
      <c r="S119" s="29"/>
      <c r="T119" s="29"/>
      <c r="U119" s="29"/>
      <c r="V119" s="29"/>
      <c r="W119" s="29"/>
      <c r="X119" s="29"/>
      <c r="Y119" s="153"/>
      <c r="Z119" s="153"/>
      <c r="AA119" s="153"/>
      <c r="AB119" s="153"/>
      <c r="AC119" s="153"/>
      <c r="AD119" s="21"/>
      <c r="AE119" s="21"/>
      <c r="AF119" s="21"/>
      <c r="AG119" s="21"/>
      <c r="AH119" s="21"/>
      <c r="AI119" s="314"/>
      <c r="AJ119" s="314"/>
      <c r="AK119" s="21"/>
      <c r="AL119" s="141"/>
      <c r="AM119" s="141"/>
      <c r="AN119" s="153"/>
      <c r="AO119" s="153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</row>
    <row r="120" spans="1:51" ht="20.100000000000001" customHeight="1" x14ac:dyDescent="0.25">
      <c r="A120" s="19"/>
      <c r="B120" s="20"/>
      <c r="C120" s="20"/>
      <c r="D120" s="20"/>
      <c r="E120" s="21"/>
      <c r="F120" s="21"/>
      <c r="G120" s="21"/>
      <c r="H120" s="21"/>
      <c r="I120" s="153"/>
      <c r="J120" s="21"/>
      <c r="K120" s="165"/>
      <c r="L120" s="153"/>
      <c r="M120" s="153"/>
      <c r="N120" s="147"/>
      <c r="O120" s="27"/>
      <c r="P120" s="326"/>
      <c r="Q120" s="29"/>
      <c r="R120" s="29"/>
      <c r="S120" s="29"/>
      <c r="T120" s="29"/>
      <c r="U120" s="29"/>
      <c r="V120" s="29"/>
      <c r="W120" s="29"/>
      <c r="X120" s="29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65"/>
      <c r="AK120" s="153"/>
      <c r="AL120" s="153"/>
      <c r="AM120" s="153"/>
      <c r="AN120" s="153"/>
      <c r="AO120" s="153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</row>
    <row r="121" spans="1:51" ht="20.100000000000001" customHeight="1" x14ac:dyDescent="0.25">
      <c r="A121" s="22"/>
      <c r="B121" s="23"/>
      <c r="C121" s="24"/>
      <c r="D121" s="25"/>
      <c r="E121" s="26"/>
      <c r="F121" s="21"/>
      <c r="G121" s="21"/>
      <c r="H121" s="21"/>
      <c r="I121" s="153"/>
      <c r="J121" s="21"/>
      <c r="K121" s="165"/>
      <c r="L121" s="153"/>
      <c r="M121" s="153"/>
      <c r="N121" s="31"/>
      <c r="O121" s="27"/>
      <c r="P121" s="28"/>
      <c r="Q121" s="29"/>
      <c r="R121" s="29"/>
      <c r="S121" s="29"/>
      <c r="T121" s="29"/>
      <c r="U121" s="29"/>
      <c r="V121" s="29"/>
      <c r="W121" s="29"/>
      <c r="X121" s="29"/>
      <c r="Y121" s="153"/>
      <c r="Z121" s="153"/>
      <c r="AA121" s="153"/>
      <c r="AB121" s="153"/>
      <c r="AC121" s="153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53"/>
      <c r="AO121" s="153"/>
      <c r="AQ121" s="147"/>
      <c r="AR121" s="147"/>
      <c r="AS121" s="144"/>
      <c r="AT121" s="148"/>
      <c r="AU121" s="145"/>
      <c r="AV121" s="145"/>
      <c r="AW121" s="145"/>
      <c r="AX121" s="140"/>
      <c r="AY121" s="140"/>
    </row>
    <row r="122" spans="1:51" ht="20.100000000000001" customHeight="1" x14ac:dyDescent="0.25">
      <c r="A122" s="18"/>
      <c r="B122" s="10"/>
      <c r="C122" s="27"/>
      <c r="D122" s="28"/>
      <c r="E122" s="29"/>
      <c r="F122" s="29"/>
      <c r="G122" s="29"/>
      <c r="H122" s="29"/>
      <c r="I122" s="153"/>
      <c r="J122" s="29"/>
      <c r="K122" s="166"/>
      <c r="L122" s="153"/>
      <c r="M122" s="153"/>
      <c r="N122" s="147"/>
      <c r="O122" s="27"/>
      <c r="P122" s="28"/>
      <c r="Q122" s="29"/>
      <c r="R122" s="29"/>
      <c r="S122" s="29"/>
      <c r="T122" s="29"/>
      <c r="U122" s="29"/>
      <c r="V122" s="29"/>
      <c r="W122" s="29"/>
      <c r="X122" s="29"/>
      <c r="Y122" s="153"/>
      <c r="Z122" s="153"/>
      <c r="AA122" s="153"/>
      <c r="AB122" s="153"/>
      <c r="AC122" s="153"/>
      <c r="AD122" s="122"/>
      <c r="AE122" s="122"/>
      <c r="AF122" s="122"/>
      <c r="AG122" s="122"/>
      <c r="AH122" s="122"/>
      <c r="AI122" s="122"/>
      <c r="AJ122" s="122"/>
      <c r="AK122" s="153"/>
      <c r="AL122" s="122"/>
      <c r="AM122" s="122"/>
      <c r="AN122" s="153"/>
      <c r="AO122" s="153"/>
      <c r="AP122" s="164"/>
      <c r="AQ122" s="147"/>
      <c r="AR122" s="149"/>
      <c r="AS122" s="144"/>
      <c r="AT122" s="149"/>
      <c r="AU122" s="145"/>
      <c r="AV122" s="145"/>
      <c r="AW122" s="145"/>
      <c r="AX122" s="140"/>
      <c r="AY122" s="140"/>
    </row>
    <row r="123" spans="1:51" ht="20.100000000000001" customHeight="1" x14ac:dyDescent="0.25">
      <c r="A123" s="18"/>
      <c r="B123" s="10"/>
      <c r="C123" s="27"/>
      <c r="D123" s="28"/>
      <c r="E123" s="30"/>
      <c r="F123" s="29"/>
      <c r="G123" s="29"/>
      <c r="H123" s="29"/>
      <c r="I123" s="153"/>
      <c r="J123" s="29"/>
      <c r="K123" s="166"/>
      <c r="L123" s="153"/>
      <c r="M123" s="153"/>
      <c r="N123" s="147"/>
      <c r="O123" s="27"/>
      <c r="P123" s="28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22"/>
      <c r="AE123" s="122"/>
      <c r="AF123" s="122"/>
      <c r="AG123" s="122"/>
      <c r="AH123" s="122"/>
      <c r="AI123" s="133"/>
      <c r="AJ123" s="30"/>
      <c r="AK123" s="122"/>
      <c r="AL123" s="122"/>
      <c r="AM123" s="122"/>
      <c r="AN123" s="153"/>
      <c r="AO123" s="153"/>
      <c r="AQ123" s="149"/>
      <c r="AR123" s="149"/>
      <c r="AS123" s="144"/>
      <c r="AT123" s="148"/>
      <c r="AU123" s="151"/>
      <c r="AV123" s="151"/>
      <c r="AW123" s="151"/>
      <c r="AX123" s="153"/>
      <c r="AY123" s="140"/>
    </row>
    <row r="124" spans="1:51" ht="20.100000000000001" customHeight="1" x14ac:dyDescent="0.25">
      <c r="A124" s="18"/>
      <c r="B124" s="10"/>
      <c r="C124" s="27"/>
      <c r="D124" s="28"/>
      <c r="E124" s="29"/>
      <c r="F124" s="29"/>
      <c r="G124" s="29"/>
      <c r="H124" s="29"/>
      <c r="I124" s="153"/>
      <c r="J124" s="29"/>
      <c r="K124" s="166"/>
      <c r="L124" s="153"/>
      <c r="M124" s="153"/>
      <c r="N124" s="147"/>
      <c r="O124" s="27"/>
      <c r="P124" s="28"/>
      <c r="Q124" s="321"/>
      <c r="R124" s="321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22"/>
      <c r="AE124" s="122"/>
      <c r="AF124" s="122"/>
      <c r="AG124" s="122"/>
      <c r="AH124" s="122"/>
      <c r="AI124" s="122"/>
      <c r="AJ124" s="122"/>
      <c r="AK124" s="153"/>
      <c r="AL124" s="122"/>
      <c r="AM124" s="122"/>
      <c r="AN124" s="153"/>
      <c r="AO124" s="153"/>
      <c r="AP124" s="164"/>
      <c r="AQ124" s="147"/>
      <c r="AR124" s="149"/>
      <c r="AS124" s="144"/>
      <c r="AT124" s="149"/>
      <c r="AU124" s="145"/>
      <c r="AV124" s="145"/>
      <c r="AW124" s="145"/>
      <c r="AX124" s="140"/>
      <c r="AY124" s="140"/>
    </row>
    <row r="125" spans="1:51" ht="20.100000000000001" customHeight="1" x14ac:dyDescent="0.25">
      <c r="A125" s="18"/>
      <c r="B125" s="10"/>
      <c r="C125" s="27"/>
      <c r="D125" s="28"/>
      <c r="E125" s="29"/>
      <c r="F125" s="29"/>
      <c r="G125" s="29"/>
      <c r="H125" s="29"/>
      <c r="I125" s="153"/>
      <c r="J125" s="29"/>
      <c r="K125" s="166"/>
      <c r="L125" s="153"/>
      <c r="M125" s="153"/>
      <c r="N125" s="147"/>
      <c r="O125" s="27"/>
      <c r="P125" s="28"/>
      <c r="Q125" s="29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22"/>
      <c r="AE125" s="122"/>
      <c r="AF125" s="122"/>
      <c r="AG125" s="122"/>
      <c r="AH125" s="122"/>
      <c r="AI125" s="133"/>
      <c r="AJ125" s="30"/>
      <c r="AK125" s="122"/>
      <c r="AL125" s="122"/>
      <c r="AM125" s="122"/>
      <c r="AN125" s="153"/>
      <c r="AO125" s="153"/>
      <c r="AQ125" s="147"/>
      <c r="AR125" s="147"/>
      <c r="AS125" s="144"/>
      <c r="AT125" s="148"/>
      <c r="AU125" s="145"/>
      <c r="AV125" s="145"/>
      <c r="AW125" s="145"/>
      <c r="AX125" s="140"/>
      <c r="AY125" s="140"/>
    </row>
    <row r="126" spans="1:51" ht="20.100000000000001" customHeight="1" x14ac:dyDescent="0.25">
      <c r="A126" s="18"/>
      <c r="B126" s="10"/>
      <c r="C126" s="27"/>
      <c r="D126" s="28"/>
      <c r="E126" s="29"/>
      <c r="F126" s="29"/>
      <c r="G126" s="29"/>
      <c r="H126" s="29"/>
      <c r="I126" s="29"/>
      <c r="J126" s="29"/>
      <c r="K126" s="29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22"/>
      <c r="AE126" s="122"/>
      <c r="AF126" s="122"/>
      <c r="AG126" s="122"/>
      <c r="AH126" s="122"/>
      <c r="AI126" s="122"/>
      <c r="AJ126" s="122"/>
      <c r="AK126" s="153"/>
      <c r="AL126" s="122"/>
      <c r="AM126" s="122"/>
      <c r="AN126" s="153"/>
      <c r="AO126" s="153"/>
      <c r="AP126" s="164"/>
      <c r="AQ126" s="147"/>
      <c r="AR126" s="149"/>
      <c r="AS126" s="144"/>
      <c r="AT126" s="149"/>
      <c r="AU126" s="145"/>
      <c r="AV126" s="145"/>
      <c r="AW126" s="145"/>
      <c r="AX126" s="140"/>
      <c r="AY126" s="140"/>
    </row>
    <row r="127" spans="1:51" ht="20.100000000000001" customHeight="1" x14ac:dyDescent="0.25">
      <c r="A127" s="18"/>
      <c r="B127" s="10"/>
      <c r="C127" s="27"/>
      <c r="D127" s="28"/>
      <c r="E127" s="29"/>
      <c r="F127" s="29"/>
      <c r="G127" s="29"/>
      <c r="H127" s="29"/>
      <c r="I127" s="29"/>
      <c r="J127" s="29"/>
      <c r="K127" s="29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22"/>
      <c r="AE127" s="122"/>
      <c r="AF127" s="122"/>
      <c r="AG127" s="122"/>
      <c r="AH127" s="122"/>
      <c r="AI127" s="133"/>
      <c r="AJ127" s="30"/>
      <c r="AK127" s="122"/>
      <c r="AL127" s="122"/>
      <c r="AM127" s="122"/>
      <c r="AN127" s="153"/>
      <c r="AO127" s="153"/>
      <c r="AQ127" s="147"/>
      <c r="AR127" s="147"/>
      <c r="AS127" s="144"/>
      <c r="AT127" s="148"/>
      <c r="AU127" s="145"/>
      <c r="AV127" s="145"/>
      <c r="AW127" s="145"/>
      <c r="AX127" s="140"/>
      <c r="AY127" s="140"/>
    </row>
    <row r="128" spans="1:51" ht="20.100000000000001" customHeight="1" x14ac:dyDescent="0.25">
      <c r="A128" s="18"/>
      <c r="B128" s="10"/>
      <c r="C128" s="27"/>
      <c r="D128" s="28"/>
      <c r="E128" s="29"/>
      <c r="F128" s="29"/>
      <c r="G128" s="29"/>
      <c r="H128" s="29"/>
      <c r="I128" s="29"/>
      <c r="J128" s="29"/>
      <c r="K128" s="29"/>
      <c r="L128" s="153"/>
      <c r="M128" s="312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22"/>
      <c r="AF128" s="122"/>
      <c r="AG128" s="122"/>
      <c r="AH128" s="122"/>
      <c r="AI128" s="133"/>
      <c r="AJ128" s="30"/>
      <c r="AK128" s="122"/>
      <c r="AL128" s="122"/>
      <c r="AM128" s="122"/>
      <c r="AN128" s="153"/>
      <c r="AO128" s="153"/>
      <c r="AQ128" s="147"/>
      <c r="AR128" s="147"/>
      <c r="AS128" s="144"/>
      <c r="AT128" s="148"/>
      <c r="AU128" s="145"/>
      <c r="AV128" s="145"/>
      <c r="AW128" s="145"/>
      <c r="AX128" s="140"/>
      <c r="AY128" s="140"/>
    </row>
    <row r="129" spans="1:51" ht="20.100000000000001" customHeight="1" x14ac:dyDescent="0.25">
      <c r="A129" s="18"/>
      <c r="B129" s="10"/>
      <c r="C129" s="27"/>
      <c r="D129" s="28"/>
      <c r="E129" s="29"/>
      <c r="F129" s="29"/>
      <c r="G129" s="29"/>
      <c r="H129" s="29"/>
      <c r="I129" s="29"/>
      <c r="J129" s="29"/>
      <c r="K129" s="29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22"/>
      <c r="AE129" s="122"/>
      <c r="AF129" s="122"/>
      <c r="AG129" s="122"/>
      <c r="AH129" s="122"/>
      <c r="AI129" s="133"/>
      <c r="AJ129" s="30"/>
      <c r="AK129" s="122"/>
      <c r="AL129" s="122"/>
      <c r="AM129" s="122"/>
      <c r="AN129" s="153"/>
      <c r="AO129" s="153"/>
      <c r="AQ129" s="147"/>
      <c r="AR129" s="149"/>
      <c r="AS129" s="144"/>
      <c r="AT129" s="148"/>
      <c r="AU129" s="145"/>
      <c r="AV129" s="145"/>
      <c r="AW129" s="145"/>
      <c r="AX129" s="140"/>
      <c r="AY129" s="140"/>
    </row>
    <row r="130" spans="1:51" ht="20.100000000000001" customHeight="1" x14ac:dyDescent="0.25">
      <c r="A130" s="18"/>
      <c r="B130" s="10"/>
      <c r="C130" s="27"/>
      <c r="D130" s="28"/>
      <c r="E130" s="29"/>
      <c r="F130" s="29"/>
      <c r="G130" s="29"/>
      <c r="H130" s="29"/>
      <c r="I130" s="29"/>
      <c r="J130" s="29"/>
      <c r="K130" s="29"/>
      <c r="L130" s="153"/>
      <c r="M130" s="19"/>
      <c r="N130" s="20"/>
      <c r="O130" s="20"/>
      <c r="P130" s="20"/>
      <c r="Q130" s="21"/>
      <c r="R130" s="21"/>
      <c r="S130" s="21"/>
      <c r="T130" s="21"/>
      <c r="U130" s="21"/>
      <c r="V130" s="21"/>
      <c r="W130" s="21"/>
      <c r="X130" s="21"/>
      <c r="Y130" s="153"/>
      <c r="Z130" s="153"/>
      <c r="AA130" s="153"/>
      <c r="AB130" s="153"/>
      <c r="AC130" s="153"/>
      <c r="AD130" s="122"/>
      <c r="AE130" s="122"/>
      <c r="AF130" s="122"/>
      <c r="AG130" s="122"/>
      <c r="AH130" s="122"/>
      <c r="AI130" s="133"/>
      <c r="AJ130" s="30"/>
      <c r="AK130" s="122"/>
      <c r="AL130" s="122"/>
      <c r="AM130" s="122"/>
      <c r="AN130" s="153"/>
      <c r="AO130" s="153"/>
      <c r="AQ130" s="147"/>
      <c r="AR130" s="149"/>
      <c r="AS130" s="144"/>
      <c r="AT130" s="148"/>
      <c r="AU130" s="145"/>
      <c r="AV130" s="145"/>
      <c r="AW130" s="145"/>
      <c r="AX130" s="140"/>
      <c r="AY130" s="140"/>
    </row>
    <row r="131" spans="1:51" ht="20.100000000000001" customHeight="1" x14ac:dyDescent="0.25">
      <c r="A131" s="18"/>
      <c r="B131" s="31"/>
      <c r="C131" s="27"/>
      <c r="D131" s="28"/>
      <c r="E131" s="29"/>
      <c r="F131" s="29"/>
      <c r="G131" s="29"/>
      <c r="H131" s="29"/>
      <c r="I131" s="29"/>
      <c r="J131" s="29"/>
      <c r="K131" s="165"/>
      <c r="L131" s="153"/>
      <c r="M131" s="22"/>
      <c r="N131" s="23"/>
      <c r="O131" s="24"/>
      <c r="P131" s="25"/>
      <c r="Q131" s="132"/>
      <c r="R131" s="132"/>
      <c r="S131" s="21"/>
      <c r="T131" s="21"/>
      <c r="U131" s="21"/>
      <c r="V131" s="21"/>
      <c r="W131" s="21"/>
      <c r="X131" s="21"/>
      <c r="Y131" s="153"/>
      <c r="Z131" s="153"/>
      <c r="AA131" s="153"/>
      <c r="AB131" s="153"/>
      <c r="AC131" s="153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53"/>
      <c r="AO131" s="153"/>
      <c r="AQ131" s="147"/>
      <c r="AR131" s="149"/>
      <c r="AS131" s="144"/>
      <c r="AT131" s="148"/>
      <c r="AU131" s="145"/>
      <c r="AV131" s="145"/>
      <c r="AW131" s="151"/>
      <c r="AX131" s="140"/>
      <c r="AY131" s="140"/>
    </row>
    <row r="132" spans="1:51" ht="20.100000000000001" customHeight="1" x14ac:dyDescent="0.25">
      <c r="A132" s="18"/>
      <c r="B132" s="31"/>
      <c r="C132" s="27"/>
      <c r="D132" s="28"/>
      <c r="E132" s="29"/>
      <c r="F132" s="29"/>
      <c r="G132" s="29"/>
      <c r="H132" s="29"/>
      <c r="I132" s="29"/>
      <c r="J132" s="29"/>
      <c r="K132" s="165"/>
      <c r="L132" s="153"/>
      <c r="M132" s="153"/>
      <c r="N132" s="147"/>
      <c r="O132" s="24"/>
      <c r="P132" s="28"/>
      <c r="Q132" s="29"/>
      <c r="R132" s="29"/>
      <c r="S132" s="29"/>
      <c r="T132" s="29"/>
      <c r="U132" s="29"/>
      <c r="V132" s="29"/>
      <c r="W132" s="29"/>
      <c r="X132" s="29"/>
      <c r="Y132" s="153"/>
      <c r="Z132" s="153"/>
      <c r="AA132" s="153"/>
      <c r="AB132" s="153"/>
      <c r="AC132" s="153"/>
      <c r="AD132" s="122"/>
      <c r="AE132" s="122"/>
      <c r="AF132" s="122"/>
      <c r="AG132" s="122"/>
      <c r="AH132" s="122"/>
      <c r="AI132" s="133"/>
      <c r="AJ132" s="30"/>
      <c r="AK132" s="122"/>
      <c r="AL132" s="122"/>
      <c r="AM132" s="122"/>
      <c r="AN132" s="153"/>
      <c r="AO132" s="153"/>
      <c r="AQ132" s="147"/>
      <c r="AR132" s="149"/>
      <c r="AS132" s="144"/>
      <c r="AT132" s="148"/>
      <c r="AU132" s="145"/>
      <c r="AV132" s="145"/>
      <c r="AW132" s="151"/>
      <c r="AX132" s="140"/>
      <c r="AY132" s="140"/>
    </row>
    <row r="133" spans="1:51" ht="20.100000000000001" customHeight="1" x14ac:dyDescent="0.25">
      <c r="A133" s="18"/>
      <c r="B133" s="31"/>
      <c r="C133" s="27"/>
      <c r="D133" s="28"/>
      <c r="E133" s="29"/>
      <c r="F133" s="29"/>
      <c r="G133" s="29"/>
      <c r="H133" s="29"/>
      <c r="I133" s="29"/>
      <c r="J133" s="29"/>
      <c r="K133" s="165"/>
      <c r="L133" s="153"/>
      <c r="M133" s="153"/>
      <c r="N133" s="147"/>
      <c r="O133" s="27"/>
      <c r="P133" s="318"/>
      <c r="Q133" s="30"/>
      <c r="R133" s="30"/>
      <c r="S133" s="29"/>
      <c r="T133" s="29"/>
      <c r="U133" s="29"/>
      <c r="V133" s="29"/>
      <c r="W133" s="29"/>
      <c r="X133" s="29"/>
      <c r="Y133" s="153"/>
      <c r="Z133" s="153"/>
      <c r="AA133" s="153"/>
      <c r="AB133" s="153"/>
      <c r="AC133" s="153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53"/>
      <c r="AO133" s="153"/>
      <c r="AQ133" s="147"/>
      <c r="AR133" s="149"/>
      <c r="AS133" s="144"/>
      <c r="AT133" s="148"/>
      <c r="AU133" s="145"/>
      <c r="AV133" s="145"/>
      <c r="AW133" s="151"/>
      <c r="AX133" s="140"/>
      <c r="AY133" s="140"/>
    </row>
    <row r="134" spans="1:51" ht="20.100000000000001" customHeight="1" x14ac:dyDescent="0.25">
      <c r="A134" s="18"/>
      <c r="B134" s="31"/>
      <c r="C134" s="27"/>
      <c r="D134" s="28"/>
      <c r="E134" s="29"/>
      <c r="F134" s="29"/>
      <c r="G134" s="29"/>
      <c r="H134" s="29"/>
      <c r="I134" s="29"/>
      <c r="J134" s="29"/>
      <c r="K134" s="165"/>
      <c r="L134" s="153"/>
      <c r="M134" s="153"/>
      <c r="N134" s="147"/>
      <c r="O134" s="27"/>
      <c r="P134" s="28"/>
      <c r="Q134" s="29"/>
      <c r="R134" s="29"/>
      <c r="S134" s="29"/>
      <c r="T134" s="29"/>
      <c r="U134" s="29"/>
      <c r="V134" s="29"/>
      <c r="W134" s="29"/>
      <c r="X134" s="29"/>
      <c r="Y134" s="153"/>
      <c r="Z134" s="153"/>
      <c r="AA134" s="153"/>
      <c r="AB134" s="153"/>
      <c r="AC134" s="153"/>
      <c r="AD134" s="122"/>
      <c r="AE134" s="122"/>
      <c r="AF134" s="122"/>
      <c r="AG134" s="122"/>
      <c r="AH134" s="122"/>
      <c r="AI134" s="133"/>
      <c r="AJ134" s="30"/>
      <c r="AK134" s="153"/>
      <c r="AL134" s="122"/>
      <c r="AM134" s="122"/>
      <c r="AN134" s="153"/>
      <c r="AO134" s="153"/>
      <c r="AP134" s="164"/>
      <c r="AQ134" s="147"/>
      <c r="AR134" s="149"/>
      <c r="AS134" s="144"/>
      <c r="AT134" s="148"/>
      <c r="AU134" s="145"/>
      <c r="AV134" s="145"/>
      <c r="AW134" s="151"/>
      <c r="AX134" s="140"/>
      <c r="AY134" s="140"/>
    </row>
    <row r="135" spans="1:51" ht="20.100000000000001" customHeight="1" x14ac:dyDescent="0.25">
      <c r="A135" s="18"/>
      <c r="B135" s="10"/>
      <c r="C135" s="27"/>
      <c r="D135" s="28"/>
      <c r="E135" s="29"/>
      <c r="F135" s="29"/>
      <c r="G135" s="29"/>
      <c r="H135" s="29"/>
      <c r="I135" s="29"/>
      <c r="J135" s="29"/>
      <c r="K135" s="165"/>
      <c r="L135" s="153"/>
      <c r="M135" s="153"/>
      <c r="N135" s="147"/>
      <c r="O135" s="27"/>
      <c r="P135" s="28"/>
      <c r="Q135" s="29"/>
      <c r="R135" s="29"/>
      <c r="S135" s="29"/>
      <c r="T135" s="29"/>
      <c r="U135" s="29"/>
      <c r="V135" s="29"/>
      <c r="W135" s="29"/>
      <c r="X135" s="29"/>
      <c r="Y135" s="153"/>
      <c r="Z135" s="153"/>
      <c r="AA135" s="153"/>
      <c r="AB135" s="153"/>
      <c r="AC135" s="153"/>
      <c r="AD135" s="122"/>
      <c r="AE135" s="122"/>
      <c r="AF135" s="122"/>
      <c r="AG135" s="122"/>
      <c r="AH135" s="122"/>
      <c r="AI135" s="133"/>
      <c r="AJ135" s="30"/>
      <c r="AK135" s="122"/>
      <c r="AL135" s="122"/>
      <c r="AM135" s="122"/>
      <c r="AN135" s="153"/>
      <c r="AO135" s="153"/>
      <c r="AP135" s="140"/>
      <c r="AQ135" s="147"/>
      <c r="AR135" s="149"/>
      <c r="AS135" s="144"/>
      <c r="AT135" s="148"/>
      <c r="AU135" s="145"/>
      <c r="AV135" s="145"/>
      <c r="AW135" s="145"/>
      <c r="AX135" s="140"/>
      <c r="AY135" s="140"/>
    </row>
    <row r="136" spans="1:51" ht="20.100000000000001" customHeight="1" x14ac:dyDescent="0.25">
      <c r="A136" s="18"/>
      <c r="B136" s="10"/>
      <c r="C136" s="27"/>
      <c r="D136" s="28"/>
      <c r="E136" s="29"/>
      <c r="F136" s="29"/>
      <c r="G136" s="29"/>
      <c r="H136" s="29"/>
      <c r="I136" s="29"/>
      <c r="J136" s="29"/>
      <c r="K136" s="165"/>
      <c r="L136" s="153"/>
      <c r="M136" s="153"/>
      <c r="N136" s="147"/>
      <c r="O136" s="27"/>
      <c r="P136" s="28"/>
      <c r="Q136" s="29"/>
      <c r="R136" s="29"/>
      <c r="S136" s="29"/>
      <c r="T136" s="29"/>
      <c r="U136" s="29"/>
      <c r="V136" s="29"/>
      <c r="W136" s="29"/>
      <c r="X136" s="29"/>
      <c r="Y136" s="153"/>
      <c r="Z136" s="153"/>
      <c r="AA136" s="153"/>
      <c r="AB136" s="153"/>
      <c r="AC136" s="153"/>
      <c r="AD136" s="122"/>
      <c r="AE136" s="122"/>
      <c r="AF136" s="122"/>
      <c r="AG136" s="122"/>
      <c r="AH136" s="122"/>
      <c r="AI136" s="133"/>
      <c r="AJ136" s="30"/>
      <c r="AK136" s="122"/>
      <c r="AL136" s="122"/>
      <c r="AM136" s="122"/>
      <c r="AN136" s="153"/>
      <c r="AO136" s="153"/>
      <c r="AP136" s="140"/>
      <c r="AQ136" s="147"/>
      <c r="AR136" s="149"/>
      <c r="AS136" s="144"/>
      <c r="AT136" s="148"/>
      <c r="AU136" s="145"/>
      <c r="AV136" s="145"/>
      <c r="AW136" s="145"/>
      <c r="AX136" s="140"/>
      <c r="AY136" s="140"/>
    </row>
    <row r="137" spans="1:51" ht="20.100000000000001" customHeight="1" x14ac:dyDescent="0.25">
      <c r="A137" s="18"/>
      <c r="B137" s="18"/>
      <c r="C137" s="18"/>
      <c r="D137" s="18"/>
      <c r="E137" s="18"/>
      <c r="F137" s="18"/>
      <c r="G137" s="153"/>
      <c r="H137" s="18"/>
      <c r="I137" s="153"/>
      <c r="J137" s="153"/>
      <c r="K137" s="165"/>
      <c r="L137" s="153"/>
      <c r="M137" s="153"/>
      <c r="N137" s="147"/>
      <c r="O137" s="27"/>
      <c r="P137" s="326"/>
      <c r="Q137" s="29"/>
      <c r="R137" s="29"/>
      <c r="S137" s="29"/>
      <c r="T137" s="29"/>
      <c r="U137" s="29"/>
      <c r="V137" s="29"/>
      <c r="W137" s="29"/>
      <c r="X137" s="29"/>
      <c r="Y137" s="153"/>
      <c r="Z137" s="153"/>
      <c r="AA137" s="153"/>
      <c r="AB137" s="153"/>
      <c r="AC137" s="153"/>
      <c r="AD137" s="122"/>
      <c r="AE137" s="122"/>
      <c r="AF137" s="122"/>
      <c r="AG137" s="122"/>
      <c r="AH137" s="122"/>
      <c r="AI137" s="133"/>
      <c r="AJ137" s="30"/>
      <c r="AK137" s="122"/>
      <c r="AL137" s="122"/>
      <c r="AM137" s="122"/>
      <c r="AN137" s="153"/>
      <c r="AO137" s="153"/>
      <c r="AR137" s="149"/>
      <c r="AS137" s="144"/>
      <c r="AT137" s="149"/>
      <c r="AU137" s="145"/>
      <c r="AV137" s="145"/>
      <c r="AW137" s="145"/>
      <c r="AX137" s="140"/>
      <c r="AY137" s="140"/>
    </row>
    <row r="138" spans="1:51" ht="20.100000000000001" customHeight="1" x14ac:dyDescent="0.25">
      <c r="A138" s="19"/>
      <c r="B138" s="20"/>
      <c r="C138" s="20"/>
      <c r="D138" s="20"/>
      <c r="E138" s="21"/>
      <c r="F138" s="21"/>
      <c r="G138" s="21"/>
      <c r="H138" s="21"/>
      <c r="I138" s="21"/>
      <c r="J138" s="21"/>
      <c r="K138" s="165"/>
      <c r="L138" s="153"/>
      <c r="M138" s="153"/>
      <c r="N138" s="147"/>
      <c r="O138" s="27"/>
      <c r="P138" s="326"/>
      <c r="Q138" s="29"/>
      <c r="R138" s="29"/>
      <c r="S138" s="29"/>
      <c r="T138" s="29"/>
      <c r="U138" s="29"/>
      <c r="V138" s="29"/>
      <c r="W138" s="29"/>
      <c r="X138" s="29"/>
      <c r="Y138" s="153"/>
      <c r="Z138" s="153"/>
      <c r="AA138" s="153"/>
      <c r="AB138" s="153"/>
      <c r="AC138" s="153"/>
      <c r="AD138" s="122"/>
      <c r="AE138" s="122"/>
      <c r="AF138" s="122"/>
      <c r="AG138" s="122"/>
      <c r="AH138" s="122"/>
      <c r="AI138" s="133"/>
      <c r="AJ138" s="30"/>
      <c r="AK138" s="122"/>
      <c r="AL138" s="122"/>
      <c r="AM138" s="122"/>
      <c r="AN138" s="153"/>
      <c r="AO138" s="153"/>
      <c r="AP138" s="140"/>
      <c r="AQ138" s="147"/>
      <c r="AR138" s="149"/>
      <c r="AS138" s="144"/>
      <c r="AT138" s="148"/>
      <c r="AU138" s="145"/>
      <c r="AV138" s="145"/>
      <c r="AW138" s="145"/>
      <c r="AX138" s="140"/>
      <c r="AY138" s="140"/>
    </row>
    <row r="139" spans="1:51" ht="20.100000000000001" customHeight="1" x14ac:dyDescent="0.25">
      <c r="A139" s="22"/>
      <c r="B139" s="23"/>
      <c r="C139" s="24"/>
      <c r="D139" s="25"/>
      <c r="E139" s="26"/>
      <c r="F139" s="21"/>
      <c r="G139" s="21"/>
      <c r="H139" s="21"/>
      <c r="I139" s="21"/>
      <c r="J139" s="21"/>
      <c r="K139" s="165"/>
      <c r="L139" s="153"/>
      <c r="M139" s="153"/>
      <c r="N139" s="31"/>
      <c r="O139" s="27"/>
      <c r="P139" s="28"/>
      <c r="Q139" s="29"/>
      <c r="R139" s="29"/>
      <c r="S139" s="29"/>
      <c r="T139" s="29"/>
      <c r="U139" s="29"/>
      <c r="V139" s="29"/>
      <c r="W139" s="29"/>
      <c r="X139" s="29"/>
      <c r="Y139" s="153"/>
      <c r="Z139" s="153"/>
      <c r="AA139" s="153"/>
      <c r="AB139" s="153"/>
      <c r="AC139" s="153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53"/>
      <c r="AO139" s="153"/>
      <c r="AS139" s="144"/>
      <c r="AT139" s="148"/>
      <c r="AU139" s="145"/>
      <c r="AV139" s="145"/>
      <c r="AW139" s="145"/>
      <c r="AX139" s="140"/>
      <c r="AY139" s="140"/>
    </row>
    <row r="140" spans="1:51" ht="20.100000000000001" customHeight="1" x14ac:dyDescent="0.25">
      <c r="A140" s="18"/>
      <c r="B140" s="10"/>
      <c r="C140" s="27"/>
      <c r="D140" s="28"/>
      <c r="E140" s="29"/>
      <c r="F140" s="29"/>
      <c r="G140" s="29"/>
      <c r="H140" s="29"/>
      <c r="I140" s="29"/>
      <c r="J140" s="29"/>
      <c r="K140" s="166"/>
      <c r="L140" s="153"/>
      <c r="M140" s="153"/>
      <c r="N140" s="147"/>
      <c r="O140" s="27"/>
      <c r="P140" s="28"/>
      <c r="Q140" s="29"/>
      <c r="R140" s="29"/>
      <c r="S140" s="29"/>
      <c r="T140" s="29"/>
      <c r="U140" s="29"/>
      <c r="V140" s="29"/>
      <c r="W140" s="29"/>
      <c r="X140" s="29"/>
      <c r="Y140" s="153"/>
      <c r="Z140" s="153"/>
      <c r="AA140" s="153"/>
      <c r="AB140" s="153"/>
      <c r="AC140" s="153"/>
      <c r="AD140" s="327"/>
      <c r="AE140" s="327"/>
      <c r="AF140" s="327"/>
      <c r="AG140" s="328"/>
      <c r="AH140" s="328"/>
      <c r="AI140" s="328"/>
      <c r="AJ140" s="328"/>
      <c r="AK140" s="328"/>
      <c r="AL140" s="328"/>
      <c r="AM140" s="153"/>
      <c r="AN140" s="153"/>
      <c r="AO140" s="153"/>
      <c r="AP140" s="140"/>
      <c r="AQ140" s="147"/>
      <c r="AR140" s="149"/>
      <c r="AS140" s="144"/>
      <c r="AT140" s="148"/>
      <c r="AU140" s="145"/>
      <c r="AV140" s="145"/>
      <c r="AW140" s="145"/>
      <c r="AX140" s="140"/>
      <c r="AY140" s="140"/>
    </row>
    <row r="141" spans="1:51" ht="20.100000000000001" customHeight="1" x14ac:dyDescent="0.25">
      <c r="A141" s="18"/>
      <c r="B141" s="10"/>
      <c r="C141" s="27"/>
      <c r="D141" s="28"/>
      <c r="E141" s="29"/>
      <c r="F141" s="29"/>
      <c r="G141" s="29"/>
      <c r="H141" s="29"/>
      <c r="I141" s="29"/>
      <c r="J141" s="29"/>
      <c r="K141" s="166"/>
      <c r="L141" s="153"/>
      <c r="M141" s="153"/>
      <c r="N141" s="147"/>
      <c r="O141" s="27"/>
      <c r="P141" s="28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328"/>
      <c r="AE141" s="317"/>
      <c r="AF141" s="317"/>
      <c r="AG141" s="328"/>
      <c r="AH141" s="329"/>
      <c r="AI141" s="329"/>
      <c r="AJ141" s="329"/>
      <c r="AK141" s="329"/>
      <c r="AL141" s="328"/>
      <c r="AM141" s="153"/>
      <c r="AN141" s="153"/>
      <c r="AO141" s="153"/>
      <c r="AP141" s="140"/>
      <c r="AQ141" s="147"/>
      <c r="AR141" s="149"/>
      <c r="AS141" s="144"/>
      <c r="AT141" s="148"/>
      <c r="AU141" s="145"/>
      <c r="AV141" s="145"/>
      <c r="AW141" s="145"/>
      <c r="AX141" s="140"/>
      <c r="AY141" s="140"/>
    </row>
    <row r="142" spans="1:51" ht="20.100000000000001" customHeight="1" x14ac:dyDescent="0.25">
      <c r="A142" s="18"/>
      <c r="B142" s="10"/>
      <c r="C142" s="27"/>
      <c r="D142" s="28"/>
      <c r="E142" s="29"/>
      <c r="F142" s="29"/>
      <c r="G142" s="29"/>
      <c r="H142" s="29"/>
      <c r="I142" s="29"/>
      <c r="J142" s="29"/>
      <c r="K142" s="166"/>
      <c r="L142" s="153"/>
      <c r="M142" s="153"/>
      <c r="N142" s="147"/>
      <c r="O142" s="27"/>
      <c r="P142" s="28"/>
      <c r="Q142" s="321"/>
      <c r="R142" s="321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328"/>
      <c r="AE142" s="317"/>
      <c r="AF142" s="317"/>
      <c r="AG142" s="328"/>
      <c r="AH142" s="328"/>
      <c r="AI142" s="328"/>
      <c r="AJ142" s="328"/>
      <c r="AK142" s="328"/>
      <c r="AL142" s="328"/>
      <c r="AM142" s="153"/>
      <c r="AN142" s="153"/>
      <c r="AO142" s="153"/>
      <c r="AP142" s="140"/>
      <c r="AQ142" s="147"/>
      <c r="AR142" s="144"/>
      <c r="AS142" s="144"/>
      <c r="AT142" s="148"/>
      <c r="AU142" s="145"/>
      <c r="AV142" s="145"/>
      <c r="AW142" s="145"/>
      <c r="AX142" s="140"/>
      <c r="AY142" s="140"/>
    </row>
    <row r="143" spans="1:51" ht="20.100000000000001" customHeight="1" x14ac:dyDescent="0.25">
      <c r="A143" s="18"/>
      <c r="B143" s="10"/>
      <c r="C143" s="27"/>
      <c r="D143" s="28"/>
      <c r="E143" s="30"/>
      <c r="F143" s="29"/>
      <c r="G143" s="29"/>
      <c r="H143" s="29"/>
      <c r="I143" s="29"/>
      <c r="J143" s="29"/>
      <c r="K143" s="166"/>
      <c r="L143" s="153"/>
      <c r="M143" s="153"/>
      <c r="N143" s="147"/>
      <c r="O143" s="27"/>
      <c r="P143" s="28"/>
      <c r="Q143" s="29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328"/>
      <c r="AE143" s="317"/>
      <c r="AF143" s="317"/>
      <c r="AG143" s="328"/>
      <c r="AH143" s="328"/>
      <c r="AI143" s="328"/>
      <c r="AJ143" s="328"/>
      <c r="AK143" s="328"/>
      <c r="AL143" s="328"/>
      <c r="AM143" s="153"/>
      <c r="AN143" s="153"/>
      <c r="AO143" s="153"/>
      <c r="AP143" s="154"/>
      <c r="AQ143" s="144"/>
      <c r="AR143" s="144"/>
      <c r="AS143" s="140"/>
      <c r="AT143" s="140"/>
      <c r="AU143" s="140"/>
      <c r="AV143" s="140"/>
      <c r="AW143" s="140"/>
      <c r="AX143" s="140"/>
      <c r="AY143" s="140"/>
    </row>
    <row r="144" spans="1:51" ht="20.100000000000001" customHeight="1" x14ac:dyDescent="0.25">
      <c r="A144" s="18"/>
      <c r="B144" s="10"/>
      <c r="C144" s="27"/>
      <c r="D144" s="28"/>
      <c r="E144" s="29"/>
      <c r="F144" s="29"/>
      <c r="G144" s="29"/>
      <c r="H144" s="29"/>
      <c r="I144" s="29"/>
      <c r="J144" s="29"/>
      <c r="K144" s="29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328"/>
      <c r="AE144" s="317"/>
      <c r="AF144" s="317"/>
      <c r="AG144" s="328"/>
      <c r="AH144" s="328"/>
      <c r="AI144" s="328"/>
      <c r="AJ144" s="328"/>
      <c r="AK144" s="328"/>
      <c r="AL144" s="328"/>
      <c r="AM144" s="153"/>
      <c r="AN144" s="153"/>
      <c r="AO144" s="153"/>
      <c r="AP144" s="154"/>
      <c r="AQ144" s="144"/>
      <c r="AR144" s="140"/>
      <c r="AS144" s="140"/>
      <c r="AT144" s="140"/>
      <c r="AU144" s="140"/>
      <c r="AV144" s="140"/>
      <c r="AW144" s="140"/>
      <c r="AX144" s="140"/>
      <c r="AY144" s="140"/>
    </row>
    <row r="145" spans="1:46" ht="20.100000000000001" customHeight="1" x14ac:dyDescent="0.25">
      <c r="A145" s="18"/>
      <c r="B145" s="10"/>
      <c r="C145" s="27"/>
      <c r="D145" s="28"/>
      <c r="E145" s="29"/>
      <c r="F145" s="29"/>
      <c r="G145" s="29"/>
      <c r="H145" s="29"/>
      <c r="I145" s="29"/>
      <c r="J145" s="29"/>
      <c r="K145" s="29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328"/>
      <c r="AE145" s="317"/>
      <c r="AF145" s="317"/>
      <c r="AG145" s="328"/>
      <c r="AH145" s="328"/>
      <c r="AI145" s="328"/>
      <c r="AJ145" s="328"/>
      <c r="AK145" s="328"/>
      <c r="AL145" s="328"/>
      <c r="AM145" s="153"/>
      <c r="AN145" s="153"/>
      <c r="AO145" s="153"/>
      <c r="AP145" s="140"/>
      <c r="AQ145" s="140"/>
      <c r="AR145" s="140"/>
    </row>
    <row r="146" spans="1:46" ht="20.100000000000001" customHeight="1" x14ac:dyDescent="0.25">
      <c r="A146" s="18"/>
      <c r="B146" s="10"/>
      <c r="C146" s="27"/>
      <c r="D146" s="28"/>
      <c r="E146" s="29"/>
      <c r="F146" s="29"/>
      <c r="G146" s="29"/>
      <c r="H146" s="29"/>
      <c r="I146" s="29"/>
      <c r="J146" s="29"/>
      <c r="K146" s="29"/>
      <c r="L146" s="153"/>
      <c r="M146" s="312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328"/>
      <c r="AE146" s="317"/>
      <c r="AF146" s="317"/>
      <c r="AG146" s="328"/>
      <c r="AH146" s="328"/>
      <c r="AI146" s="328"/>
      <c r="AJ146" s="328"/>
      <c r="AK146" s="328"/>
      <c r="AL146" s="328"/>
      <c r="AM146" s="153"/>
      <c r="AN146" s="153"/>
      <c r="AO146" s="153"/>
      <c r="AP146" s="140"/>
      <c r="AQ146" s="140"/>
    </row>
    <row r="147" spans="1:46" ht="20.100000000000001" customHeight="1" x14ac:dyDescent="0.25">
      <c r="A147" s="18"/>
      <c r="B147" s="10"/>
      <c r="C147" s="27"/>
      <c r="D147" s="28"/>
      <c r="E147" s="29"/>
      <c r="F147" s="29"/>
      <c r="G147" s="29"/>
      <c r="H147" s="29"/>
      <c r="I147" s="29"/>
      <c r="J147" s="29"/>
      <c r="K147" s="29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328"/>
      <c r="AE147" s="317"/>
      <c r="AF147" s="317"/>
      <c r="AG147" s="328"/>
      <c r="AH147" s="328"/>
      <c r="AI147" s="328"/>
      <c r="AJ147" s="328"/>
      <c r="AK147" s="328"/>
      <c r="AL147" s="328"/>
      <c r="AM147" s="153"/>
      <c r="AN147" s="153"/>
      <c r="AO147" s="153"/>
    </row>
    <row r="148" spans="1:46" ht="20.100000000000001" customHeight="1" x14ac:dyDescent="0.25">
      <c r="A148" s="18"/>
      <c r="B148" s="31"/>
      <c r="C148" s="27"/>
      <c r="D148" s="28"/>
      <c r="E148" s="29"/>
      <c r="F148" s="29"/>
      <c r="G148" s="29"/>
      <c r="H148" s="29"/>
      <c r="I148" s="29"/>
      <c r="J148" s="29"/>
      <c r="K148" s="29"/>
      <c r="L148" s="153"/>
      <c r="M148" s="19"/>
      <c r="N148" s="20"/>
      <c r="O148" s="20"/>
      <c r="P148" s="20"/>
      <c r="Q148" s="21"/>
      <c r="R148" s="21"/>
      <c r="S148" s="21"/>
      <c r="T148" s="21"/>
      <c r="U148" s="21"/>
      <c r="V148" s="21"/>
      <c r="W148" s="21"/>
      <c r="X148" s="21"/>
      <c r="Y148" s="153"/>
      <c r="Z148" s="153"/>
      <c r="AA148" s="153"/>
      <c r="AB148" s="153"/>
      <c r="AC148" s="153"/>
      <c r="AD148" s="328"/>
      <c r="AE148" s="317"/>
      <c r="AF148" s="317"/>
      <c r="AG148" s="328"/>
      <c r="AH148" s="328"/>
      <c r="AI148" s="328"/>
      <c r="AJ148" s="328"/>
      <c r="AK148" s="328"/>
      <c r="AL148" s="328"/>
      <c r="AM148" s="134"/>
      <c r="AN148" s="153"/>
      <c r="AO148" s="153"/>
    </row>
    <row r="149" spans="1:46" ht="20.100000000000001" customHeight="1" x14ac:dyDescent="0.25">
      <c r="A149" s="18"/>
      <c r="B149" s="31"/>
      <c r="C149" s="27"/>
      <c r="D149" s="28"/>
      <c r="E149" s="29"/>
      <c r="F149" s="29"/>
      <c r="G149" s="29"/>
      <c r="H149" s="29"/>
      <c r="I149" s="29"/>
      <c r="J149" s="29"/>
      <c r="K149" s="165"/>
      <c r="L149" s="153"/>
      <c r="M149" s="22"/>
      <c r="N149" s="23"/>
      <c r="O149" s="24"/>
      <c r="P149" s="25"/>
      <c r="Q149" s="132"/>
      <c r="R149" s="132"/>
      <c r="S149" s="21"/>
      <c r="T149" s="21"/>
      <c r="U149" s="21"/>
      <c r="V149" s="21"/>
      <c r="W149" s="21"/>
      <c r="X149" s="21"/>
      <c r="Y149" s="153"/>
      <c r="Z149" s="153"/>
      <c r="AA149" s="153"/>
      <c r="AB149" s="153"/>
      <c r="AC149" s="153"/>
      <c r="AD149" s="328"/>
      <c r="AE149" s="329"/>
      <c r="AF149" s="329"/>
      <c r="AG149" s="328"/>
      <c r="AH149" s="328"/>
      <c r="AI149" s="328"/>
      <c r="AJ149" s="328"/>
      <c r="AK149" s="328"/>
      <c r="AL149" s="328"/>
      <c r="AM149" s="153"/>
      <c r="AN149" s="153"/>
      <c r="AO149" s="153"/>
    </row>
    <row r="150" spans="1:46" ht="20.100000000000001" customHeight="1" x14ac:dyDescent="0.25">
      <c r="A150" s="18"/>
      <c r="B150" s="10"/>
      <c r="C150" s="27"/>
      <c r="D150" s="28"/>
      <c r="E150" s="29"/>
      <c r="F150" s="29"/>
      <c r="G150" s="29"/>
      <c r="H150" s="29"/>
      <c r="I150" s="29"/>
      <c r="J150" s="29"/>
      <c r="K150" s="165"/>
      <c r="L150" s="153"/>
      <c r="M150" s="153"/>
      <c r="N150" s="147"/>
      <c r="O150" s="24"/>
      <c r="P150" s="28"/>
      <c r="Q150" s="29"/>
      <c r="R150" s="29"/>
      <c r="S150" s="29"/>
      <c r="T150" s="29"/>
      <c r="U150" s="29"/>
      <c r="V150" s="29"/>
      <c r="W150" s="29"/>
      <c r="X150" s="29"/>
      <c r="Y150" s="153"/>
      <c r="Z150" s="153"/>
      <c r="AA150" s="153"/>
      <c r="AB150" s="153"/>
      <c r="AC150" s="153"/>
      <c r="AD150" s="328"/>
      <c r="AE150" s="330"/>
      <c r="AF150" s="330"/>
      <c r="AG150" s="328"/>
      <c r="AH150" s="328"/>
      <c r="AI150" s="328"/>
      <c r="AJ150" s="328"/>
      <c r="AK150" s="328"/>
      <c r="AL150" s="329"/>
      <c r="AM150" s="153"/>
      <c r="AN150" s="153"/>
      <c r="AO150" s="153"/>
    </row>
    <row r="151" spans="1:46" ht="20.100000000000001" customHeight="1" x14ac:dyDescent="0.25">
      <c r="I151" s="153"/>
      <c r="J151" s="153"/>
      <c r="K151" s="165"/>
      <c r="L151" s="153"/>
      <c r="M151" s="153"/>
      <c r="N151" s="147"/>
      <c r="O151" s="27"/>
      <c r="P151" s="318"/>
      <c r="Q151" s="30"/>
      <c r="R151" s="30"/>
      <c r="S151" s="29"/>
      <c r="T151" s="29"/>
      <c r="U151" s="29"/>
      <c r="V151" s="29"/>
      <c r="W151" s="29"/>
      <c r="X151" s="29"/>
      <c r="Y151" s="153"/>
      <c r="Z151" s="153"/>
      <c r="AA151" s="153"/>
      <c r="AB151" s="153"/>
      <c r="AC151" s="153"/>
      <c r="AD151" s="328"/>
      <c r="AE151" s="317"/>
      <c r="AF151" s="317"/>
      <c r="AG151" s="328"/>
      <c r="AH151" s="328"/>
      <c r="AI151" s="328"/>
      <c r="AJ151" s="328"/>
      <c r="AK151" s="328"/>
      <c r="AL151" s="328"/>
      <c r="AM151" s="153"/>
      <c r="AN151" s="134"/>
      <c r="AO151" s="153"/>
    </row>
    <row r="152" spans="1:46" ht="20.100000000000001" customHeight="1" x14ac:dyDescent="0.25">
      <c r="I152" s="153"/>
      <c r="J152" s="153"/>
      <c r="K152" s="165"/>
      <c r="L152" s="153"/>
      <c r="M152" s="153"/>
      <c r="N152" s="147"/>
      <c r="O152" s="27"/>
      <c r="P152" s="28"/>
      <c r="Q152" s="29"/>
      <c r="R152" s="29"/>
      <c r="S152" s="29"/>
      <c r="T152" s="29"/>
      <c r="U152" s="29"/>
      <c r="V152" s="29"/>
      <c r="W152" s="29"/>
      <c r="X152" s="29"/>
      <c r="Y152" s="153"/>
      <c r="Z152" s="153"/>
      <c r="AA152" s="153"/>
      <c r="AB152" s="153"/>
      <c r="AC152" s="153"/>
      <c r="AD152" s="328"/>
      <c r="AE152" s="317"/>
      <c r="AF152" s="317"/>
      <c r="AG152" s="328"/>
      <c r="AH152" s="328"/>
      <c r="AI152" s="328"/>
      <c r="AJ152" s="328"/>
      <c r="AK152" s="328"/>
      <c r="AL152" s="328"/>
      <c r="AM152" s="153"/>
      <c r="AN152" s="153"/>
      <c r="AO152" s="153"/>
    </row>
    <row r="153" spans="1:46" ht="20.100000000000001" customHeight="1" x14ac:dyDescent="0.25">
      <c r="I153" s="153"/>
      <c r="J153" s="153"/>
      <c r="K153" s="165"/>
      <c r="L153" s="153"/>
      <c r="M153" s="153"/>
      <c r="N153" s="147"/>
      <c r="O153" s="27"/>
      <c r="P153" s="28"/>
      <c r="Q153" s="29"/>
      <c r="R153" s="29"/>
      <c r="S153" s="29"/>
      <c r="T153" s="29"/>
      <c r="U153" s="29"/>
      <c r="V153" s="29"/>
      <c r="W153" s="29"/>
      <c r="X153" s="29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"/>
    </row>
    <row r="154" spans="1:46" ht="20.100000000000001" customHeight="1" x14ac:dyDescent="0.25">
      <c r="I154" s="153"/>
      <c r="J154" s="153"/>
      <c r="K154" s="165"/>
      <c r="L154" s="153"/>
      <c r="M154" s="153"/>
      <c r="N154" s="147"/>
      <c r="O154" s="27"/>
      <c r="P154" s="28"/>
      <c r="Q154" s="29"/>
      <c r="R154" s="29"/>
      <c r="S154" s="29"/>
      <c r="T154" s="29"/>
      <c r="U154" s="29"/>
      <c r="V154" s="29"/>
      <c r="W154" s="29"/>
      <c r="X154" s="29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</row>
    <row r="155" spans="1:46" ht="20.100000000000001" customHeight="1" x14ac:dyDescent="0.25">
      <c r="I155" s="153"/>
      <c r="J155" s="153"/>
      <c r="K155" s="165"/>
      <c r="L155" s="153"/>
      <c r="M155" s="153"/>
      <c r="N155" s="147"/>
      <c r="O155" s="27"/>
      <c r="P155" s="326"/>
      <c r="Q155" s="29"/>
      <c r="R155" s="29"/>
      <c r="S155" s="29"/>
      <c r="T155" s="29"/>
      <c r="U155" s="29"/>
      <c r="V155" s="29"/>
      <c r="W155" s="29"/>
      <c r="X155" s="29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</row>
    <row r="156" spans="1:46" ht="20.100000000000001" customHeight="1" x14ac:dyDescent="0.25">
      <c r="I156" s="153"/>
      <c r="J156" s="153"/>
      <c r="K156" s="165"/>
      <c r="L156" s="153"/>
      <c r="M156" s="153"/>
      <c r="N156" s="147"/>
      <c r="O156" s="27"/>
      <c r="P156" s="326"/>
      <c r="Q156" s="29"/>
      <c r="R156" s="29"/>
      <c r="S156" s="29"/>
      <c r="T156" s="29"/>
      <c r="U156" s="29"/>
      <c r="V156" s="29"/>
      <c r="W156" s="29"/>
      <c r="X156" s="29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</row>
    <row r="157" spans="1:46" ht="20.100000000000001" customHeight="1" x14ac:dyDescent="0.25">
      <c r="I157" s="153"/>
      <c r="J157" s="153"/>
      <c r="K157" s="165"/>
      <c r="L157" s="312"/>
      <c r="M157" s="153"/>
      <c r="N157" s="31"/>
      <c r="O157" s="27"/>
      <c r="P157" s="28"/>
      <c r="Q157" s="29"/>
      <c r="R157" s="29"/>
      <c r="S157" s="29"/>
      <c r="T157" s="29"/>
      <c r="U157" s="29"/>
      <c r="V157" s="29"/>
      <c r="W157" s="29"/>
      <c r="X157" s="29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</row>
    <row r="158" spans="1:46" ht="22.5" customHeight="1" x14ac:dyDescent="0.25">
      <c r="I158" s="153"/>
      <c r="J158" s="153"/>
      <c r="K158" s="166"/>
      <c r="L158" s="153"/>
      <c r="M158" s="153"/>
      <c r="N158" s="147"/>
      <c r="O158" s="27"/>
      <c r="P158" s="28"/>
      <c r="Q158" s="29"/>
      <c r="R158" s="29"/>
      <c r="S158" s="29"/>
      <c r="T158" s="29"/>
      <c r="U158" s="29"/>
      <c r="V158" s="29"/>
      <c r="W158" s="29"/>
      <c r="X158" s="29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</row>
    <row r="159" spans="1:46" x14ac:dyDescent="0.25">
      <c r="I159" s="153"/>
      <c r="J159" s="153"/>
      <c r="K159" s="166"/>
      <c r="L159" s="19"/>
      <c r="M159" s="153"/>
      <c r="N159" s="147"/>
      <c r="O159" s="27"/>
      <c r="P159" s="28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34"/>
      <c r="AR159" s="18"/>
      <c r="AS159" s="7"/>
      <c r="AT159" s="7"/>
    </row>
    <row r="160" spans="1:46" x14ac:dyDescent="0.25">
      <c r="I160" s="153"/>
      <c r="J160" s="153"/>
      <c r="K160" s="166"/>
      <c r="L160" s="22"/>
      <c r="M160" s="153"/>
      <c r="N160" s="147"/>
      <c r="O160" s="27"/>
      <c r="P160" s="28"/>
      <c r="Q160" s="321"/>
      <c r="R160" s="321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R160" s="18"/>
      <c r="AS160" s="7"/>
      <c r="AT160" s="7"/>
    </row>
    <row r="161" spans="9:46" ht="20.100000000000001" customHeight="1" x14ac:dyDescent="0.25">
      <c r="I161" s="153"/>
      <c r="J161" s="153"/>
      <c r="K161" s="166"/>
      <c r="L161" s="153"/>
      <c r="M161" s="153"/>
      <c r="N161" s="147"/>
      <c r="O161" s="27"/>
      <c r="P161" s="28"/>
      <c r="Q161" s="29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324"/>
      <c r="AE161" s="312"/>
      <c r="AF161" s="312"/>
      <c r="AG161" s="312"/>
      <c r="AH161" s="312"/>
      <c r="AI161" s="312"/>
      <c r="AJ161" s="312"/>
      <c r="AK161" s="312"/>
      <c r="AL161" s="312"/>
      <c r="AM161" s="312"/>
      <c r="AN161" s="153"/>
      <c r="AO161" s="153"/>
      <c r="AR161" s="18"/>
      <c r="AS161" s="7"/>
      <c r="AT161" s="7"/>
    </row>
    <row r="162" spans="9:46" ht="20.100000000000001" customHeight="1" x14ac:dyDescent="0.25">
      <c r="I162" s="153"/>
      <c r="J162" s="153"/>
      <c r="K162" s="153"/>
      <c r="L162" s="153"/>
      <c r="M162" s="147"/>
      <c r="N162" s="27"/>
      <c r="O162" s="318"/>
      <c r="P162" s="30"/>
      <c r="Q162" s="30"/>
      <c r="R162" s="29"/>
      <c r="S162" s="29"/>
      <c r="T162" s="29"/>
      <c r="U162" s="29"/>
      <c r="V162" s="29"/>
      <c r="W162" s="29"/>
      <c r="X162" s="153"/>
      <c r="Y162" s="153"/>
      <c r="Z162" s="153"/>
      <c r="AA162" s="153"/>
      <c r="AB162" s="153"/>
      <c r="AC162" s="153"/>
      <c r="AD162" s="325"/>
      <c r="AE162" s="312"/>
      <c r="AF162" s="312"/>
      <c r="AG162" s="312"/>
      <c r="AH162" s="312"/>
      <c r="AI162" s="312"/>
      <c r="AJ162" s="312"/>
      <c r="AK162" s="312"/>
      <c r="AL162" s="312"/>
      <c r="AM162" s="312"/>
      <c r="AN162" s="153"/>
      <c r="AO162" s="153"/>
      <c r="AR162" s="18"/>
      <c r="AS162" s="7"/>
      <c r="AT162" s="7"/>
    </row>
    <row r="163" spans="9:46" ht="46.5" customHeight="1" x14ac:dyDescent="0.25">
      <c r="I163" s="153"/>
      <c r="J163" s="153"/>
      <c r="K163" s="153"/>
      <c r="L163" s="153"/>
      <c r="M163" s="147"/>
      <c r="N163" s="27"/>
      <c r="O163" s="28"/>
      <c r="P163" s="29"/>
      <c r="Q163" s="29"/>
      <c r="R163" s="29"/>
      <c r="S163" s="29"/>
      <c r="T163" s="29"/>
      <c r="U163" s="29"/>
      <c r="V163" s="29"/>
      <c r="W163" s="29"/>
      <c r="X163" s="153"/>
      <c r="Y163" s="153"/>
      <c r="Z163" s="153"/>
      <c r="AA163" s="153"/>
      <c r="AB163" s="153"/>
      <c r="AC163" s="153"/>
      <c r="AD163" s="141"/>
      <c r="AE163" s="21"/>
      <c r="AF163" s="21"/>
      <c r="AG163" s="21"/>
      <c r="AH163" s="21"/>
      <c r="AI163" s="314"/>
      <c r="AJ163" s="314"/>
      <c r="AK163" s="21"/>
      <c r="AL163" s="141"/>
      <c r="AM163" s="141"/>
      <c r="AN163" s="153"/>
      <c r="AO163" s="153"/>
      <c r="AR163" s="18"/>
      <c r="AS163" s="7"/>
      <c r="AT163" s="7"/>
    </row>
    <row r="164" spans="9:46" ht="20.100000000000001" customHeight="1" x14ac:dyDescent="0.25">
      <c r="I164" s="153"/>
      <c r="J164" s="153"/>
      <c r="K164" s="153"/>
      <c r="L164" s="153"/>
      <c r="M164" s="147"/>
      <c r="N164" s="27"/>
      <c r="O164" s="28"/>
      <c r="P164" s="29"/>
      <c r="Q164" s="29"/>
      <c r="R164" s="29"/>
      <c r="S164" s="29"/>
      <c r="T164" s="29"/>
      <c r="U164" s="29"/>
      <c r="V164" s="29"/>
      <c r="W164" s="29"/>
      <c r="X164" s="153"/>
      <c r="Y164" s="153"/>
      <c r="Z164" s="153"/>
      <c r="AA164" s="153"/>
      <c r="AB164" s="153"/>
      <c r="AC164" s="153"/>
      <c r="AD164" s="141"/>
      <c r="AE164" s="141"/>
      <c r="AF164" s="141"/>
      <c r="AG164" s="142"/>
      <c r="AH164" s="142"/>
      <c r="AI164" s="315"/>
      <c r="AJ164" s="315"/>
      <c r="AK164" s="141"/>
      <c r="AL164" s="141"/>
      <c r="AM164" s="141"/>
      <c r="AN164" s="153"/>
      <c r="AO164" s="153"/>
      <c r="AR164" s="18"/>
      <c r="AS164" s="7"/>
      <c r="AT164" s="7"/>
    </row>
    <row r="165" spans="9:46" ht="20.100000000000001" customHeight="1" x14ac:dyDescent="0.25">
      <c r="I165" s="153"/>
      <c r="J165" s="153"/>
      <c r="K165" s="153"/>
      <c r="L165" s="153"/>
      <c r="M165" s="147"/>
      <c r="N165" s="27"/>
      <c r="O165" s="28"/>
      <c r="P165" s="29"/>
      <c r="Q165" s="29"/>
      <c r="R165" s="29"/>
      <c r="S165" s="29"/>
      <c r="T165" s="29"/>
      <c r="U165" s="29"/>
      <c r="V165" s="29"/>
      <c r="W165" s="29"/>
      <c r="X165" s="153"/>
      <c r="Y165" s="153"/>
      <c r="Z165" s="153"/>
      <c r="AA165" s="153"/>
      <c r="AB165" s="153"/>
      <c r="AC165" s="153"/>
      <c r="AD165" s="319"/>
      <c r="AE165" s="319"/>
      <c r="AF165" s="319"/>
      <c r="AG165" s="143"/>
      <c r="AH165" s="143"/>
      <c r="AI165" s="320"/>
      <c r="AJ165" s="155"/>
      <c r="AK165" s="152"/>
      <c r="AL165" s="152"/>
      <c r="AM165" s="152"/>
      <c r="AN165" s="153"/>
      <c r="AO165" s="153"/>
      <c r="AR165" s="18"/>
      <c r="AS165" s="7"/>
      <c r="AT165" s="7"/>
    </row>
    <row r="166" spans="9:46" ht="20.100000000000001" customHeight="1" x14ac:dyDescent="0.25">
      <c r="I166" s="153"/>
      <c r="J166" s="153"/>
      <c r="K166" s="153"/>
      <c r="L166" s="153"/>
      <c r="M166" s="147"/>
      <c r="N166" s="27"/>
      <c r="O166" s="28"/>
      <c r="P166" s="29"/>
      <c r="Q166" s="29"/>
      <c r="R166" s="29"/>
      <c r="S166" s="29"/>
      <c r="T166" s="29"/>
      <c r="U166" s="29"/>
      <c r="V166" s="29"/>
      <c r="W166" s="29"/>
      <c r="X166" s="153"/>
      <c r="Y166" s="153"/>
      <c r="Z166" s="153"/>
      <c r="AA166" s="153"/>
      <c r="AB166" s="153"/>
      <c r="AC166" s="153"/>
      <c r="AD166" s="319"/>
      <c r="AE166" s="153"/>
      <c r="AF166" s="153"/>
      <c r="AG166" s="153"/>
      <c r="AH166" s="153"/>
      <c r="AI166" s="153"/>
      <c r="AJ166" s="153"/>
      <c r="AK166" s="152"/>
      <c r="AL166" s="152"/>
      <c r="AM166" s="152"/>
      <c r="AN166" s="153"/>
      <c r="AO166" s="153"/>
      <c r="AR166" s="18"/>
      <c r="AS166" s="7"/>
      <c r="AT166" s="7"/>
    </row>
    <row r="167" spans="9:46" ht="20.100000000000001" customHeight="1" x14ac:dyDescent="0.25">
      <c r="I167" s="153"/>
      <c r="J167" s="153"/>
      <c r="K167" s="153"/>
      <c r="L167" s="153"/>
      <c r="M167" s="147"/>
      <c r="N167" s="27"/>
      <c r="O167" s="28"/>
      <c r="P167" s="29"/>
      <c r="Q167" s="29"/>
      <c r="R167" s="29"/>
      <c r="S167" s="29"/>
      <c r="T167" s="29"/>
      <c r="U167" s="29"/>
      <c r="V167" s="29"/>
      <c r="W167" s="29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65"/>
      <c r="AK167" s="153"/>
      <c r="AL167" s="153"/>
      <c r="AM167" s="153"/>
      <c r="AN167" s="153"/>
      <c r="AO167" s="153"/>
      <c r="AR167" s="18"/>
      <c r="AS167" s="7"/>
      <c r="AT167" s="7"/>
    </row>
    <row r="168" spans="9:46" ht="20.100000000000001" customHeight="1" x14ac:dyDescent="0.25">
      <c r="I168" s="153"/>
      <c r="J168" s="153"/>
      <c r="K168" s="153"/>
      <c r="L168" s="153"/>
      <c r="M168" s="31"/>
      <c r="N168" s="27"/>
      <c r="O168" s="28"/>
      <c r="P168" s="29"/>
      <c r="Q168" s="29"/>
      <c r="R168" s="29"/>
      <c r="S168" s="29"/>
      <c r="T168" s="29"/>
      <c r="U168" s="29"/>
      <c r="V168" s="29"/>
      <c r="W168" s="29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65"/>
      <c r="AK168" s="153"/>
      <c r="AL168" s="153"/>
      <c r="AM168" s="153"/>
      <c r="AN168" s="153"/>
      <c r="AO168" s="153"/>
      <c r="AR168" s="18"/>
      <c r="AS168" s="7"/>
      <c r="AT168" s="7"/>
    </row>
    <row r="169" spans="9:46" ht="46.5" customHeight="1" x14ac:dyDescent="0.25">
      <c r="I169" s="153"/>
      <c r="J169" s="153"/>
      <c r="K169" s="153"/>
      <c r="L169" s="153"/>
      <c r="M169" s="147"/>
      <c r="N169" s="27"/>
      <c r="O169" s="28"/>
      <c r="P169" s="29"/>
      <c r="Q169" s="29"/>
      <c r="R169" s="29"/>
      <c r="S169" s="29"/>
      <c r="T169" s="29"/>
      <c r="U169" s="29"/>
      <c r="V169" s="29"/>
      <c r="W169" s="29"/>
      <c r="X169" s="153"/>
      <c r="Y169" s="153"/>
      <c r="Z169" s="153"/>
      <c r="AA169" s="153"/>
      <c r="AB169" s="153"/>
      <c r="AC169" s="153"/>
      <c r="AD169" s="21"/>
      <c r="AE169" s="21"/>
      <c r="AF169" s="21"/>
      <c r="AG169" s="21"/>
      <c r="AH169" s="21"/>
      <c r="AI169" s="314"/>
      <c r="AJ169" s="314"/>
      <c r="AK169" s="21"/>
      <c r="AL169" s="21"/>
      <c r="AM169" s="141"/>
      <c r="AN169" s="153"/>
      <c r="AO169" s="153"/>
      <c r="AR169" s="18"/>
      <c r="AS169" s="7"/>
      <c r="AT169" s="7"/>
    </row>
    <row r="170" spans="9:46" ht="20.100000000000001" customHeight="1" x14ac:dyDescent="0.25">
      <c r="I170" s="153"/>
      <c r="J170" s="153"/>
      <c r="K170" s="153"/>
      <c r="L170" s="153"/>
      <c r="M170" s="147"/>
      <c r="N170" s="27"/>
      <c r="O170" s="28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65"/>
      <c r="AK170" s="153"/>
      <c r="AL170" s="153"/>
      <c r="AM170" s="153"/>
      <c r="AN170" s="153"/>
      <c r="AO170" s="153"/>
      <c r="AR170" s="18"/>
      <c r="AS170" s="7"/>
      <c r="AT170" s="7"/>
    </row>
    <row r="171" spans="9:46" ht="20.100000000000001" customHeight="1" x14ac:dyDescent="0.25">
      <c r="I171" s="153"/>
      <c r="J171" s="153"/>
      <c r="K171" s="153"/>
      <c r="L171" s="153"/>
      <c r="M171" s="147"/>
      <c r="N171" s="27"/>
      <c r="O171" s="28"/>
      <c r="P171" s="321"/>
      <c r="Q171" s="321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47"/>
      <c r="AE171" s="122"/>
      <c r="AF171" s="122"/>
      <c r="AG171" s="122"/>
      <c r="AH171" s="122"/>
      <c r="AI171" s="133"/>
      <c r="AJ171" s="30"/>
      <c r="AK171" s="122"/>
      <c r="AL171" s="122"/>
      <c r="AM171" s="122"/>
      <c r="AN171" s="153"/>
      <c r="AO171" s="153"/>
      <c r="AR171" s="18"/>
      <c r="AS171" s="7"/>
      <c r="AT171" s="7"/>
    </row>
    <row r="172" spans="9:46" ht="20.100000000000001" customHeight="1" x14ac:dyDescent="0.25"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47"/>
      <c r="AE172" s="122"/>
      <c r="AF172" s="122"/>
      <c r="AG172" s="122"/>
      <c r="AH172" s="122"/>
      <c r="AI172" s="133"/>
      <c r="AJ172" s="122"/>
      <c r="AK172" s="122"/>
      <c r="AL172" s="122"/>
      <c r="AM172" s="122"/>
      <c r="AN172" s="153"/>
      <c r="AO172" s="153"/>
      <c r="AR172" s="18"/>
      <c r="AS172" s="7"/>
      <c r="AT172" s="7"/>
    </row>
    <row r="173" spans="9:46" ht="20.100000000000001" customHeight="1" x14ac:dyDescent="0.25"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47"/>
      <c r="AE173" s="122"/>
      <c r="AF173" s="122"/>
      <c r="AG173" s="122"/>
      <c r="AH173" s="122"/>
      <c r="AI173" s="133"/>
      <c r="AJ173" s="30"/>
      <c r="AK173" s="122"/>
      <c r="AL173" s="122"/>
      <c r="AM173" s="122"/>
      <c r="AN173" s="153"/>
      <c r="AO173" s="153"/>
      <c r="AR173" s="18"/>
      <c r="AS173" s="7"/>
      <c r="AT173" s="7"/>
    </row>
    <row r="174" spans="9:46" ht="20.100000000000001" customHeight="1" x14ac:dyDescent="0.25"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47"/>
      <c r="AE174" s="122"/>
      <c r="AF174" s="122"/>
      <c r="AG174" s="122"/>
      <c r="AH174" s="122"/>
      <c r="AI174" s="133"/>
      <c r="AJ174" s="122"/>
      <c r="AK174" s="122"/>
      <c r="AL174" s="122"/>
      <c r="AM174" s="122"/>
      <c r="AN174" s="153"/>
      <c r="AO174" s="153"/>
      <c r="AR174" s="18"/>
      <c r="AS174" s="7"/>
      <c r="AT174" s="7"/>
    </row>
    <row r="175" spans="9:46" ht="20.100000000000001" customHeight="1" x14ac:dyDescent="0.25"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47"/>
      <c r="AE175" s="122"/>
      <c r="AF175" s="122"/>
      <c r="AG175" s="122"/>
      <c r="AH175" s="122"/>
      <c r="AI175" s="133"/>
      <c r="AJ175" s="30"/>
      <c r="AK175" s="122"/>
      <c r="AL175" s="122"/>
      <c r="AM175" s="122"/>
      <c r="AN175" s="153"/>
      <c r="AO175" s="153"/>
      <c r="AR175" s="18"/>
      <c r="AS175" s="7"/>
      <c r="AT175" s="7"/>
    </row>
    <row r="176" spans="9:46" ht="20.100000000000001" customHeight="1" x14ac:dyDescent="0.25"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22"/>
      <c r="AF176" s="122"/>
      <c r="AG176" s="122"/>
      <c r="AH176" s="122"/>
      <c r="AI176" s="122"/>
      <c r="AJ176" s="30"/>
      <c r="AK176" s="122"/>
      <c r="AL176" s="122"/>
      <c r="AM176" s="122"/>
      <c r="AN176" s="153"/>
      <c r="AO176" s="153"/>
      <c r="AR176" s="18"/>
      <c r="AS176" s="7"/>
      <c r="AT176" s="7"/>
    </row>
    <row r="177" spans="1:46" s="136" customFormat="1" ht="20.100000000000001" customHeight="1" x14ac:dyDescent="0.25"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47"/>
      <c r="AE177" s="122"/>
      <c r="AF177" s="122"/>
      <c r="AG177" s="122"/>
      <c r="AH177" s="122"/>
      <c r="AI177" s="133"/>
      <c r="AJ177" s="30"/>
      <c r="AK177" s="122"/>
      <c r="AL177" s="122"/>
      <c r="AM177" s="122"/>
      <c r="AN177" s="153"/>
      <c r="AO177" s="153"/>
      <c r="AP177"/>
      <c r="AR177" s="153"/>
      <c r="AS177" s="140"/>
      <c r="AT177" s="140"/>
    </row>
    <row r="178" spans="1:46" ht="20.100000000000001" customHeight="1" x14ac:dyDescent="0.25">
      <c r="A178" s="136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22"/>
      <c r="AF178" s="122"/>
      <c r="AG178" s="122"/>
      <c r="AH178" s="122"/>
      <c r="AI178" s="133"/>
      <c r="AJ178" s="30"/>
      <c r="AK178" s="122"/>
      <c r="AL178" s="122"/>
      <c r="AM178" s="122"/>
      <c r="AN178" s="153"/>
      <c r="AO178" s="153"/>
      <c r="AR178" s="18"/>
      <c r="AS178" s="7"/>
      <c r="AT178" s="7"/>
    </row>
    <row r="179" spans="1:46" ht="20.100000000000001" customHeight="1" x14ac:dyDescent="0.25"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47"/>
      <c r="AE179" s="122"/>
      <c r="AF179" s="122"/>
      <c r="AG179" s="122"/>
      <c r="AH179" s="122"/>
      <c r="AI179" s="133"/>
      <c r="AJ179" s="30"/>
      <c r="AK179" s="122"/>
      <c r="AL179" s="122"/>
      <c r="AM179" s="122"/>
      <c r="AN179" s="153"/>
      <c r="AO179" s="153"/>
      <c r="AR179" s="18"/>
      <c r="AS179" s="7"/>
      <c r="AT179" s="7"/>
    </row>
    <row r="180" spans="1:46" ht="20.100000000000001" customHeight="1" x14ac:dyDescent="0.25"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47"/>
      <c r="AE180" s="122"/>
      <c r="AF180" s="122"/>
      <c r="AG180" s="122"/>
      <c r="AH180" s="122"/>
      <c r="AI180" s="133"/>
      <c r="AJ180" s="30"/>
      <c r="AK180" s="122"/>
      <c r="AL180" s="122"/>
      <c r="AM180" s="122"/>
      <c r="AN180" s="153"/>
      <c r="AO180" s="153"/>
      <c r="AR180" s="18"/>
      <c r="AS180" s="7"/>
      <c r="AT180" s="7"/>
    </row>
    <row r="181" spans="1:46" s="136" customFormat="1" ht="20.100000000000001" customHeight="1" x14ac:dyDescent="0.25"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47"/>
      <c r="AE181" s="122"/>
      <c r="AF181" s="122"/>
      <c r="AG181" s="122"/>
      <c r="AH181" s="122"/>
      <c r="AI181" s="133"/>
      <c r="AJ181" s="30"/>
      <c r="AK181" s="122"/>
      <c r="AL181" s="122"/>
      <c r="AM181" s="122"/>
      <c r="AN181" s="153"/>
      <c r="AO181" s="153"/>
      <c r="AR181" s="153"/>
      <c r="AS181" s="140"/>
      <c r="AT181" s="140"/>
    </row>
    <row r="182" spans="1:46" ht="20.100000000000001" customHeight="1" x14ac:dyDescent="0.25"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47"/>
      <c r="AE182" s="122"/>
      <c r="AF182" s="122"/>
      <c r="AG182" s="122"/>
      <c r="AH182" s="122"/>
      <c r="AI182" s="133"/>
      <c r="AJ182" s="30"/>
      <c r="AK182" s="122"/>
      <c r="AL182" s="122"/>
      <c r="AM182" s="122"/>
      <c r="AN182" s="153"/>
      <c r="AO182" s="153"/>
      <c r="AR182" s="18"/>
      <c r="AS182" s="7"/>
      <c r="AT182" s="7"/>
    </row>
    <row r="183" spans="1:46" ht="20.100000000000001" customHeight="1" x14ac:dyDescent="0.25"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47"/>
      <c r="AE183" s="122"/>
      <c r="AF183" s="122"/>
      <c r="AG183" s="122"/>
      <c r="AH183" s="122"/>
      <c r="AI183" s="133"/>
      <c r="AJ183" s="30"/>
      <c r="AK183" s="122"/>
      <c r="AL183" s="122"/>
      <c r="AM183" s="122"/>
      <c r="AN183" s="153"/>
      <c r="AO183" s="153"/>
      <c r="AR183" s="18"/>
      <c r="AS183" s="7"/>
      <c r="AT183" s="7"/>
    </row>
    <row r="184" spans="1:46" ht="20.100000000000001" customHeight="1" x14ac:dyDescent="0.25"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47"/>
      <c r="AE184" s="122"/>
      <c r="AF184" s="122"/>
      <c r="AG184" s="122"/>
      <c r="AH184" s="122"/>
      <c r="AI184" s="133"/>
      <c r="AJ184" s="30"/>
      <c r="AK184" s="122"/>
      <c r="AL184" s="122"/>
      <c r="AM184" s="122"/>
      <c r="AN184" s="153"/>
      <c r="AO184" s="153"/>
      <c r="AS184" s="7"/>
      <c r="AT184" s="7"/>
    </row>
    <row r="185" spans="1:46" ht="20.100000000000001" customHeight="1" x14ac:dyDescent="0.25"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47"/>
      <c r="AE185" s="122"/>
      <c r="AF185" s="122"/>
      <c r="AG185" s="122"/>
      <c r="AH185" s="122"/>
      <c r="AI185" s="133"/>
      <c r="AJ185" s="30"/>
      <c r="AK185" s="122"/>
      <c r="AL185" s="122"/>
      <c r="AM185" s="122"/>
      <c r="AN185" s="153"/>
      <c r="AO185" s="153"/>
      <c r="AP185" s="136"/>
      <c r="AR185" s="18"/>
      <c r="AS185" s="7"/>
      <c r="AT185" s="7"/>
    </row>
    <row r="186" spans="1:46" ht="20.100000000000001" customHeight="1" x14ac:dyDescent="0.25">
      <c r="I186" s="153"/>
      <c r="J186" s="153"/>
      <c r="K186" s="153"/>
      <c r="L186" s="153"/>
      <c r="M186" s="147"/>
      <c r="N186" s="147"/>
      <c r="O186" s="27"/>
      <c r="P186" s="28"/>
      <c r="Q186" s="28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22"/>
      <c r="AF186" s="122"/>
      <c r="AG186" s="122"/>
      <c r="AH186" s="122"/>
      <c r="AI186" s="133"/>
      <c r="AJ186" s="30"/>
      <c r="AK186" s="122"/>
      <c r="AL186" s="122"/>
      <c r="AM186" s="122"/>
      <c r="AN186" s="153"/>
      <c r="AO186" s="153"/>
      <c r="AR186" s="18"/>
      <c r="AS186" s="7"/>
      <c r="AT186" s="7"/>
    </row>
    <row r="187" spans="1:46" ht="20.100000000000001" customHeight="1" x14ac:dyDescent="0.25"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22"/>
      <c r="AF187" s="122"/>
      <c r="AG187" s="122"/>
      <c r="AH187" s="122"/>
      <c r="AI187" s="133"/>
      <c r="AJ187" s="30"/>
      <c r="AK187" s="122"/>
      <c r="AL187" s="122"/>
      <c r="AM187" s="122"/>
      <c r="AN187" s="153"/>
      <c r="AO187" s="153"/>
      <c r="AR187" s="18"/>
      <c r="AS187" s="7"/>
      <c r="AT187" s="7"/>
    </row>
    <row r="188" spans="1:46" ht="20.100000000000001" customHeight="1" x14ac:dyDescent="0.25"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22"/>
      <c r="AF188" s="122"/>
      <c r="AG188" s="122"/>
      <c r="AH188" s="122"/>
      <c r="AI188" s="133"/>
      <c r="AJ188" s="30"/>
      <c r="AK188" s="122"/>
      <c r="AL188" s="122"/>
      <c r="AM188" s="122"/>
      <c r="AN188" s="153"/>
      <c r="AO188" s="153"/>
      <c r="AR188" s="18"/>
    </row>
    <row r="189" spans="1:46" s="136" customFormat="1" ht="20.100000000000001" customHeight="1" x14ac:dyDescent="0.25"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22"/>
      <c r="AH189" s="122"/>
      <c r="AI189" s="133"/>
      <c r="AJ189" s="30"/>
      <c r="AK189" s="151"/>
      <c r="AL189" s="151"/>
      <c r="AM189" s="151"/>
      <c r="AN189" s="153"/>
      <c r="AO189" s="153"/>
      <c r="AP189"/>
      <c r="AR189" s="18"/>
    </row>
    <row r="190" spans="1:46" ht="20.100000000000001" customHeight="1" x14ac:dyDescent="0.25"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327"/>
      <c r="AE190" s="328"/>
      <c r="AF190" s="328"/>
      <c r="AG190" s="328"/>
      <c r="AH190" s="328"/>
      <c r="AI190" s="328"/>
      <c r="AJ190" s="328"/>
      <c r="AK190" s="328"/>
      <c r="AL190" s="153"/>
      <c r="AM190" s="151"/>
      <c r="AN190" s="153"/>
      <c r="AO190" s="153"/>
      <c r="AR190" s="153"/>
    </row>
    <row r="191" spans="1:46" ht="20.100000000000001" customHeight="1" x14ac:dyDescent="0.25"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328"/>
      <c r="AE191" s="329"/>
      <c r="AF191" s="329"/>
      <c r="AG191" s="328"/>
      <c r="AH191" s="328"/>
      <c r="AI191" s="328"/>
      <c r="AJ191" s="328"/>
      <c r="AK191" s="328"/>
      <c r="AL191" s="153"/>
      <c r="AM191" s="151"/>
      <c r="AN191" s="153"/>
      <c r="AO191" s="153"/>
      <c r="AR191" s="18"/>
    </row>
    <row r="192" spans="1:46" ht="20.100000000000001" customHeight="1" x14ac:dyDescent="0.25"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328"/>
      <c r="AE192" s="317"/>
      <c r="AF192" s="317"/>
      <c r="AG192" s="328"/>
      <c r="AH192" s="328"/>
      <c r="AI192" s="328"/>
      <c r="AJ192" s="328"/>
      <c r="AK192" s="328"/>
      <c r="AL192" s="153"/>
      <c r="AM192" s="153"/>
      <c r="AN192" s="153"/>
      <c r="AO192" s="153"/>
      <c r="AR192" s="18"/>
    </row>
    <row r="193" spans="9:46" ht="20.100000000000001" customHeight="1" x14ac:dyDescent="0.25"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328"/>
      <c r="AE193" s="317"/>
      <c r="AF193" s="317"/>
      <c r="AG193" s="328"/>
      <c r="AH193" s="328"/>
      <c r="AI193" s="328"/>
      <c r="AJ193" s="328"/>
      <c r="AK193" s="328"/>
      <c r="AL193" s="153"/>
      <c r="AM193" s="153"/>
      <c r="AN193" s="153"/>
      <c r="AO193" s="153"/>
      <c r="AR193" s="18"/>
    </row>
    <row r="194" spans="9:46" ht="20.100000000000001" customHeight="1" x14ac:dyDescent="0.25"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328"/>
      <c r="AE194" s="317"/>
      <c r="AF194" s="317"/>
      <c r="AG194" s="328"/>
      <c r="AH194" s="328"/>
      <c r="AI194" s="328"/>
      <c r="AJ194" s="328"/>
      <c r="AK194" s="328"/>
      <c r="AL194" s="153"/>
      <c r="AM194" s="153"/>
      <c r="AN194" s="153"/>
      <c r="AO194" s="153"/>
      <c r="AR194" s="18"/>
    </row>
    <row r="195" spans="9:46" ht="20.100000000000001" customHeight="1" x14ac:dyDescent="0.25"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328"/>
      <c r="AE195" s="317"/>
      <c r="AF195" s="317"/>
      <c r="AG195" s="328"/>
      <c r="AH195" s="328"/>
      <c r="AI195" s="328"/>
      <c r="AJ195" s="328"/>
      <c r="AK195" s="328"/>
      <c r="AL195" s="153"/>
      <c r="AM195" s="153"/>
      <c r="AN195" s="153"/>
      <c r="AO195" s="153"/>
      <c r="AR195" s="18"/>
    </row>
    <row r="196" spans="9:46" ht="20.100000000000001" customHeight="1" x14ac:dyDescent="0.25"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328"/>
      <c r="AE196" s="317"/>
      <c r="AF196" s="317"/>
      <c r="AG196" s="328"/>
      <c r="AH196" s="328"/>
      <c r="AI196" s="328"/>
      <c r="AJ196" s="328"/>
      <c r="AK196" s="328"/>
      <c r="AL196" s="153"/>
      <c r="AM196" s="153"/>
      <c r="AN196" s="153"/>
      <c r="AO196" s="153"/>
      <c r="AP196" s="136"/>
      <c r="AR196" s="18"/>
    </row>
    <row r="197" spans="9:46" ht="20.100000000000001" customHeight="1" x14ac:dyDescent="0.25"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328"/>
      <c r="AE197" s="328"/>
      <c r="AF197" s="328"/>
      <c r="AG197" s="328"/>
      <c r="AH197" s="328"/>
      <c r="AI197" s="328"/>
      <c r="AJ197" s="328"/>
      <c r="AK197" s="328"/>
      <c r="AL197" s="153"/>
      <c r="AM197" s="153"/>
      <c r="AN197" s="153"/>
      <c r="AO197" s="153"/>
      <c r="AR197" s="18"/>
    </row>
    <row r="198" spans="9:46" ht="20.100000000000001" customHeight="1" x14ac:dyDescent="0.25"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328"/>
      <c r="AE198" s="317"/>
      <c r="AF198" s="317"/>
      <c r="AG198" s="328"/>
      <c r="AH198" s="328"/>
      <c r="AI198" s="328"/>
      <c r="AJ198" s="328"/>
      <c r="AK198" s="328"/>
      <c r="AL198" s="153"/>
      <c r="AM198" s="153"/>
      <c r="AN198" s="153"/>
      <c r="AO198" s="153"/>
      <c r="AR198" s="18"/>
    </row>
    <row r="199" spans="9:46" ht="20.100000000000001" customHeight="1" x14ac:dyDescent="0.25"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328"/>
      <c r="AE199" s="317"/>
      <c r="AF199" s="317"/>
      <c r="AG199" s="328"/>
      <c r="AH199" s="328"/>
      <c r="AI199" s="328"/>
      <c r="AJ199" s="328"/>
      <c r="AK199" s="329"/>
      <c r="AL199" s="134"/>
      <c r="AM199" s="153"/>
      <c r="AN199" s="153"/>
      <c r="AO199" s="153"/>
      <c r="AR199" s="18"/>
    </row>
    <row r="200" spans="9:46" ht="20.100000000000001" customHeight="1" x14ac:dyDescent="0.25"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328"/>
      <c r="AE200" s="330"/>
      <c r="AF200" s="330"/>
      <c r="AG200" s="328"/>
      <c r="AH200" s="329"/>
      <c r="AI200" s="329"/>
      <c r="AJ200" s="329"/>
      <c r="AK200" s="328"/>
      <c r="AL200" s="153"/>
      <c r="AM200" s="153"/>
      <c r="AN200" s="153"/>
      <c r="AO200" s="153"/>
      <c r="AR200" s="18"/>
    </row>
    <row r="201" spans="9:46" ht="20.100000000000001" customHeight="1" x14ac:dyDescent="0.25"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328"/>
      <c r="AE201" s="317"/>
      <c r="AF201" s="317"/>
      <c r="AG201" s="328"/>
      <c r="AH201" s="328"/>
      <c r="AI201" s="328"/>
      <c r="AJ201" s="328"/>
      <c r="AK201" s="328"/>
      <c r="AL201" s="153"/>
      <c r="AM201" s="153"/>
      <c r="AN201" s="153"/>
      <c r="AO201" s="153"/>
      <c r="AR201" s="18"/>
    </row>
    <row r="202" spans="9:46" ht="20.100000000000001" customHeight="1" x14ac:dyDescent="0.25">
      <c r="I202" s="153"/>
      <c r="J202" s="153"/>
      <c r="K202" s="153"/>
      <c r="L202" s="312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328"/>
      <c r="AE202" s="328"/>
      <c r="AF202" s="328"/>
      <c r="AG202" s="328"/>
      <c r="AH202" s="328"/>
      <c r="AI202" s="328"/>
      <c r="AJ202" s="328"/>
      <c r="AK202" s="328"/>
      <c r="AL202" s="153"/>
      <c r="AM202" s="134"/>
      <c r="AN202" s="153"/>
      <c r="AO202" s="153"/>
      <c r="AR202" s="18"/>
    </row>
    <row r="203" spans="9:46" ht="20.100000000000001" customHeight="1" x14ac:dyDescent="0.25"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R203" s="18"/>
    </row>
    <row r="204" spans="9:46" ht="20.100000000000001" customHeight="1" x14ac:dyDescent="0.25">
      <c r="I204" s="153"/>
      <c r="J204" s="153"/>
      <c r="K204" s="153"/>
      <c r="L204" s="19"/>
      <c r="M204" s="20"/>
      <c r="N204" s="20"/>
      <c r="O204" s="20"/>
      <c r="P204" s="21"/>
      <c r="Q204" s="21"/>
      <c r="R204" s="21"/>
      <c r="S204" s="21"/>
      <c r="T204" s="21"/>
      <c r="U204" s="21"/>
      <c r="V204" s="21"/>
      <c r="W204" s="21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R204" s="18"/>
      <c r="AS204" s="7"/>
      <c r="AT204" s="7"/>
    </row>
    <row r="205" spans="9:46" ht="20.100000000000001" customHeight="1" x14ac:dyDescent="0.25">
      <c r="I205" s="153"/>
      <c r="J205" s="153"/>
      <c r="K205" s="153"/>
      <c r="L205" s="22"/>
      <c r="M205" s="23"/>
      <c r="N205" s="24"/>
      <c r="O205" s="25"/>
      <c r="P205" s="132"/>
      <c r="Q205" s="132"/>
      <c r="R205" s="21"/>
      <c r="S205" s="21"/>
      <c r="T205" s="21"/>
      <c r="U205" s="21"/>
      <c r="V205" s="21"/>
      <c r="W205" s="21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R205" s="18"/>
      <c r="AS205" s="7"/>
      <c r="AT205" s="7"/>
    </row>
    <row r="206" spans="9:46" ht="20.100000000000001" customHeight="1" x14ac:dyDescent="0.25">
      <c r="I206" s="153"/>
      <c r="J206" s="153"/>
      <c r="K206" s="153"/>
      <c r="L206" s="153"/>
      <c r="M206" s="147"/>
      <c r="N206" s="24"/>
      <c r="O206" s="28"/>
      <c r="P206" s="29"/>
      <c r="Q206" s="29"/>
      <c r="R206" s="29"/>
      <c r="S206" s="29"/>
      <c r="T206" s="29"/>
      <c r="U206" s="29"/>
      <c r="V206" s="29"/>
      <c r="W206" s="29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R206" s="18"/>
      <c r="AS206" s="7"/>
      <c r="AT206" s="7"/>
    </row>
    <row r="207" spans="9:46" ht="20.100000000000001" customHeight="1" x14ac:dyDescent="0.25">
      <c r="I207" s="153"/>
      <c r="J207" s="153"/>
      <c r="K207" s="153"/>
      <c r="L207" s="153"/>
      <c r="M207" s="147"/>
      <c r="N207" s="27"/>
      <c r="O207" s="318"/>
      <c r="P207" s="30"/>
      <c r="Q207" s="30"/>
      <c r="R207" s="29"/>
      <c r="S207" s="29"/>
      <c r="T207" s="29"/>
      <c r="U207" s="29"/>
      <c r="V207" s="29"/>
      <c r="W207" s="29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R207" s="18"/>
      <c r="AS207" s="7"/>
      <c r="AT207" s="7"/>
    </row>
    <row r="208" spans="9:46" ht="20.100000000000001" customHeight="1" x14ac:dyDescent="0.25">
      <c r="I208" s="153"/>
      <c r="J208" s="153"/>
      <c r="K208" s="153"/>
      <c r="L208" s="153"/>
      <c r="M208" s="147"/>
      <c r="N208" s="27"/>
      <c r="O208" s="28"/>
      <c r="P208" s="29"/>
      <c r="Q208" s="29"/>
      <c r="R208" s="29"/>
      <c r="S208" s="29"/>
      <c r="T208" s="29"/>
      <c r="U208" s="29"/>
      <c r="V208" s="29"/>
      <c r="W208" s="29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R208" s="18"/>
      <c r="AS208" s="7"/>
      <c r="AT208" s="7"/>
    </row>
    <row r="209" spans="9:46" ht="20.100000000000001" customHeight="1" x14ac:dyDescent="0.25">
      <c r="I209" s="153"/>
      <c r="J209" s="153"/>
      <c r="K209" s="153"/>
      <c r="L209" s="153"/>
      <c r="M209" s="147"/>
      <c r="N209" s="27"/>
      <c r="O209" s="28"/>
      <c r="P209" s="29"/>
      <c r="Q209" s="29"/>
      <c r="R209" s="29"/>
      <c r="S209" s="29"/>
      <c r="T209" s="29"/>
      <c r="U209" s="29"/>
      <c r="V209" s="29"/>
      <c r="W209" s="29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R209" s="18"/>
      <c r="AS209" s="7"/>
      <c r="AT209" s="7"/>
    </row>
    <row r="210" spans="9:46" ht="20.100000000000001" customHeight="1" x14ac:dyDescent="0.25">
      <c r="I210" s="153"/>
      <c r="J210" s="153"/>
      <c r="K210" s="153"/>
      <c r="L210" s="153"/>
      <c r="M210" s="147"/>
      <c r="N210" s="27"/>
      <c r="O210" s="28"/>
      <c r="P210" s="29"/>
      <c r="Q210" s="29"/>
      <c r="R210" s="29"/>
      <c r="S210" s="29"/>
      <c r="T210" s="29"/>
      <c r="U210" s="29"/>
      <c r="V210" s="29"/>
      <c r="W210" s="29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R210" s="18"/>
      <c r="AS210" s="7"/>
      <c r="AT210" s="7"/>
    </row>
    <row r="211" spans="9:46" ht="20.100000000000001" customHeight="1" x14ac:dyDescent="0.25">
      <c r="I211" s="153"/>
      <c r="J211" s="153"/>
      <c r="K211" s="153"/>
      <c r="L211" s="153"/>
      <c r="M211" s="147"/>
      <c r="N211" s="27"/>
      <c r="O211" s="28"/>
      <c r="P211" s="29"/>
      <c r="Q211" s="29"/>
      <c r="R211" s="29"/>
      <c r="S211" s="29"/>
      <c r="T211" s="29"/>
      <c r="U211" s="29"/>
      <c r="V211" s="29"/>
      <c r="W211" s="29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R211" s="18"/>
      <c r="AS211" s="7"/>
      <c r="AT211" s="7"/>
    </row>
    <row r="212" spans="9:46" ht="20.100000000000001" customHeight="1" x14ac:dyDescent="0.25">
      <c r="I212" s="153"/>
      <c r="J212" s="153"/>
      <c r="K212" s="153"/>
      <c r="L212" s="153"/>
      <c r="M212" s="147"/>
      <c r="N212" s="27"/>
      <c r="O212" s="28"/>
      <c r="P212" s="29"/>
      <c r="Q212" s="29"/>
      <c r="R212" s="29"/>
      <c r="S212" s="29"/>
      <c r="T212" s="29"/>
      <c r="U212" s="29"/>
      <c r="V212" s="29"/>
      <c r="W212" s="29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R212" s="18"/>
      <c r="AS212" s="7"/>
      <c r="AT212" s="7"/>
    </row>
    <row r="213" spans="9:46" ht="20.100000000000001" customHeight="1" x14ac:dyDescent="0.25">
      <c r="I213" s="153"/>
      <c r="J213" s="153"/>
      <c r="K213" s="153"/>
      <c r="L213" s="153"/>
      <c r="M213" s="31"/>
      <c r="N213" s="27"/>
      <c r="O213" s="28"/>
      <c r="P213" s="29"/>
      <c r="Q213" s="29"/>
      <c r="R213" s="29"/>
      <c r="S213" s="29"/>
      <c r="T213" s="29"/>
      <c r="U213" s="29"/>
      <c r="V213" s="29"/>
      <c r="W213" s="29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R213" s="18"/>
      <c r="AS213" s="7"/>
      <c r="AT213" s="7"/>
    </row>
    <row r="214" spans="9:46" ht="20.100000000000001" customHeight="1" x14ac:dyDescent="0.25">
      <c r="I214" s="153"/>
      <c r="J214" s="153"/>
      <c r="K214" s="153"/>
      <c r="L214" s="153"/>
      <c r="M214" s="147"/>
      <c r="N214" s="27"/>
      <c r="O214" s="28"/>
      <c r="P214" s="29"/>
      <c r="Q214" s="29"/>
      <c r="R214" s="29"/>
      <c r="S214" s="29"/>
      <c r="T214" s="29"/>
      <c r="U214" s="29"/>
      <c r="V214" s="29"/>
      <c r="W214" s="29"/>
      <c r="X214" s="153"/>
      <c r="Y214" s="153"/>
      <c r="Z214" s="153"/>
      <c r="AA214" s="153"/>
      <c r="AB214" s="153"/>
      <c r="AC214" s="153"/>
      <c r="AD214" s="324"/>
      <c r="AE214" s="312"/>
      <c r="AF214" s="312"/>
      <c r="AG214" s="312"/>
      <c r="AH214" s="312"/>
      <c r="AI214" s="312"/>
      <c r="AJ214" s="312"/>
      <c r="AK214" s="312"/>
      <c r="AL214" s="312"/>
      <c r="AM214" s="312"/>
      <c r="AN214" s="153"/>
      <c r="AO214" s="153"/>
      <c r="AR214" s="18"/>
      <c r="AS214" s="7"/>
      <c r="AT214" s="7"/>
    </row>
    <row r="215" spans="9:46" ht="20.100000000000001" customHeight="1" x14ac:dyDescent="0.25">
      <c r="I215" s="153"/>
      <c r="J215" s="153"/>
      <c r="K215" s="153"/>
      <c r="L215" s="153"/>
      <c r="M215" s="147"/>
      <c r="N215" s="27"/>
      <c r="O215" s="28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325"/>
      <c r="AE215" s="312"/>
      <c r="AF215" s="312"/>
      <c r="AG215" s="312"/>
      <c r="AH215" s="312"/>
      <c r="AI215" s="312"/>
      <c r="AJ215" s="312"/>
      <c r="AK215" s="312"/>
      <c r="AL215" s="312"/>
      <c r="AM215" s="312"/>
      <c r="AN215" s="153"/>
      <c r="AO215" s="153"/>
      <c r="AR215" s="18"/>
      <c r="AS215" s="7"/>
      <c r="AT215" s="7"/>
    </row>
    <row r="216" spans="9:46" ht="27.75" customHeight="1" x14ac:dyDescent="0.25">
      <c r="I216" s="153"/>
      <c r="J216" s="153"/>
      <c r="K216" s="153"/>
      <c r="L216" s="153"/>
      <c r="M216" s="147"/>
      <c r="N216" s="27"/>
      <c r="O216" s="28"/>
      <c r="P216" s="321"/>
      <c r="Q216" s="321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41"/>
      <c r="AE216" s="21"/>
      <c r="AF216" s="21"/>
      <c r="AG216" s="21"/>
      <c r="AH216" s="21"/>
      <c r="AI216" s="314"/>
      <c r="AJ216" s="314"/>
      <c r="AK216" s="21"/>
      <c r="AL216" s="141"/>
      <c r="AM216" s="141"/>
      <c r="AN216" s="153"/>
      <c r="AO216" s="153"/>
      <c r="AR216" s="18"/>
      <c r="AS216" s="7"/>
      <c r="AT216" s="7"/>
    </row>
    <row r="217" spans="9:46" ht="20.100000000000001" customHeight="1" x14ac:dyDescent="0.25"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41"/>
      <c r="AE217" s="141"/>
      <c r="AF217" s="141"/>
      <c r="AG217" s="142"/>
      <c r="AH217" s="142"/>
      <c r="AI217" s="315"/>
      <c r="AJ217" s="315"/>
      <c r="AK217" s="141"/>
      <c r="AL217" s="141"/>
      <c r="AM217" s="141"/>
      <c r="AN217" s="153"/>
      <c r="AO217" s="153"/>
      <c r="AR217" s="18"/>
      <c r="AS217" s="7"/>
      <c r="AT217" s="7"/>
    </row>
    <row r="218" spans="9:46" ht="20.100000000000001" customHeight="1" x14ac:dyDescent="0.25"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319"/>
      <c r="AE218" s="319"/>
      <c r="AF218" s="319"/>
      <c r="AG218" s="143"/>
      <c r="AH218" s="143"/>
      <c r="AI218" s="320"/>
      <c r="AJ218" s="155"/>
      <c r="AK218" s="152"/>
      <c r="AL218" s="152"/>
      <c r="AM218" s="152"/>
      <c r="AN218" s="153"/>
      <c r="AO218" s="153"/>
      <c r="AR218" s="18"/>
      <c r="AS218" s="7"/>
      <c r="AT218" s="7"/>
    </row>
    <row r="219" spans="9:46" ht="20.100000000000001" customHeight="1" x14ac:dyDescent="0.25"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319"/>
      <c r="AE219" s="153"/>
      <c r="AF219" s="153"/>
      <c r="AG219" s="153"/>
      <c r="AH219" s="153"/>
      <c r="AI219" s="153"/>
      <c r="AJ219" s="153"/>
      <c r="AK219" s="152"/>
      <c r="AL219" s="152"/>
      <c r="AM219" s="152"/>
      <c r="AN219" s="153"/>
      <c r="AO219" s="153"/>
      <c r="AR219" s="18"/>
      <c r="AS219" s="7"/>
      <c r="AT219" s="7"/>
    </row>
    <row r="220" spans="9:46" ht="20.100000000000001" customHeight="1" x14ac:dyDescent="0.25"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2"/>
      <c r="AL220" s="152"/>
      <c r="AM220" s="152"/>
      <c r="AN220" s="153"/>
      <c r="AO220" s="153"/>
      <c r="AQ220" s="18"/>
      <c r="AR220" s="18"/>
      <c r="AS220" s="7"/>
      <c r="AT220" s="7"/>
    </row>
    <row r="221" spans="9:46" ht="20.100000000000001" customHeight="1" x14ac:dyDescent="0.25"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65"/>
      <c r="AK221" s="153"/>
      <c r="AL221" s="153"/>
      <c r="AM221" s="153"/>
      <c r="AN221" s="153"/>
      <c r="AO221" s="153"/>
      <c r="AQ221" s="18"/>
      <c r="AR221" s="18"/>
      <c r="AS221" s="7"/>
      <c r="AT221" s="7"/>
    </row>
    <row r="222" spans="9:46" ht="20.100000000000001" customHeight="1" x14ac:dyDescent="0.25"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65"/>
      <c r="AK222" s="153"/>
      <c r="AL222" s="153"/>
      <c r="AM222" s="153"/>
      <c r="AN222" s="153"/>
      <c r="AO222" s="153"/>
      <c r="AQ222" s="18"/>
      <c r="AR222" s="18"/>
      <c r="AS222" s="7"/>
      <c r="AT222" s="7"/>
    </row>
    <row r="223" spans="9:46" ht="45" customHeight="1" x14ac:dyDescent="0.25"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21"/>
      <c r="AE223" s="21"/>
      <c r="AF223" s="21"/>
      <c r="AG223" s="21"/>
      <c r="AH223" s="21"/>
      <c r="AI223" s="314"/>
      <c r="AJ223" s="314"/>
      <c r="AK223" s="21"/>
      <c r="AL223" s="21"/>
      <c r="AM223" s="141"/>
      <c r="AN223" s="153"/>
      <c r="AO223" s="153"/>
      <c r="AQ223" s="18"/>
      <c r="AR223" s="18"/>
      <c r="AS223" s="7"/>
      <c r="AT223" s="7"/>
    </row>
    <row r="224" spans="9:46" ht="20.100000000000001" customHeight="1" x14ac:dyDescent="0.25"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65"/>
      <c r="AK224" s="153"/>
      <c r="AL224" s="153"/>
      <c r="AM224" s="153"/>
      <c r="AN224" s="153"/>
      <c r="AO224" s="153"/>
      <c r="AQ224" s="18"/>
      <c r="AR224" s="18"/>
      <c r="AS224" s="7"/>
      <c r="AT224" s="7"/>
    </row>
    <row r="225" spans="9:46" ht="20.100000000000001" customHeight="1" x14ac:dyDescent="0.25"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47"/>
      <c r="AE225" s="122"/>
      <c r="AF225" s="122"/>
      <c r="AG225" s="122"/>
      <c r="AH225" s="122"/>
      <c r="AI225" s="133"/>
      <c r="AJ225" s="30"/>
      <c r="AK225" s="322"/>
      <c r="AL225" s="151"/>
      <c r="AM225" s="151"/>
      <c r="AN225" s="153"/>
      <c r="AO225" s="153"/>
      <c r="AQ225" s="18"/>
      <c r="AR225" s="18"/>
      <c r="AS225" s="7"/>
      <c r="AT225" s="7"/>
    </row>
    <row r="226" spans="9:46" ht="20.100000000000001" customHeight="1" x14ac:dyDescent="0.25"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47"/>
      <c r="AE226" s="122"/>
      <c r="AF226" s="122"/>
      <c r="AG226" s="122"/>
      <c r="AH226" s="122"/>
      <c r="AI226" s="133"/>
      <c r="AJ226" s="122"/>
      <c r="AK226" s="322"/>
      <c r="AL226" s="151"/>
      <c r="AM226" s="151"/>
      <c r="AN226" s="153"/>
      <c r="AO226" s="153"/>
      <c r="AP226" s="17"/>
      <c r="AQ226" s="18"/>
      <c r="AR226" s="18"/>
      <c r="AS226" s="7"/>
      <c r="AT226" s="7"/>
    </row>
    <row r="227" spans="9:46" ht="20.100000000000001" customHeight="1" x14ac:dyDescent="0.25"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47"/>
      <c r="AE227" s="122"/>
      <c r="AF227" s="122"/>
      <c r="AG227" s="122"/>
      <c r="AH227" s="122"/>
      <c r="AI227" s="133"/>
      <c r="AJ227" s="30"/>
      <c r="AK227" s="322"/>
      <c r="AL227" s="151"/>
      <c r="AM227" s="151"/>
      <c r="AN227" s="153"/>
      <c r="AO227" s="153"/>
      <c r="AP227" s="17"/>
      <c r="AQ227" s="18"/>
      <c r="AR227" s="18"/>
      <c r="AS227" s="7"/>
      <c r="AT227" s="7"/>
    </row>
    <row r="228" spans="9:46" ht="20.100000000000001" customHeight="1" x14ac:dyDescent="0.25"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47"/>
      <c r="AE228" s="122"/>
      <c r="AF228" s="122"/>
      <c r="AG228" s="122"/>
      <c r="AH228" s="122"/>
      <c r="AI228" s="133"/>
      <c r="AJ228" s="30"/>
      <c r="AK228" s="122"/>
      <c r="AL228" s="151"/>
      <c r="AM228" s="151"/>
      <c r="AN228" s="153"/>
      <c r="AO228" s="153"/>
      <c r="AP228" s="17"/>
      <c r="AQ228" s="18"/>
      <c r="AR228" s="18"/>
      <c r="AS228" s="7"/>
      <c r="AT228" s="7"/>
    </row>
    <row r="229" spans="9:46" ht="20.100000000000001" customHeight="1" x14ac:dyDescent="0.25"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47"/>
      <c r="AE229" s="122"/>
      <c r="AF229" s="122"/>
      <c r="AG229" s="122"/>
      <c r="AH229" s="122"/>
      <c r="AI229" s="133"/>
      <c r="AJ229" s="30"/>
      <c r="AK229" s="322"/>
      <c r="AL229" s="151"/>
      <c r="AM229" s="151"/>
      <c r="AN229" s="153"/>
      <c r="AO229" s="153"/>
      <c r="AP229" s="17"/>
      <c r="AQ229" s="18"/>
      <c r="AR229" s="18"/>
      <c r="AS229" s="7"/>
      <c r="AT229" s="7"/>
    </row>
    <row r="230" spans="9:46" ht="20.100000000000001" customHeight="1" x14ac:dyDescent="0.25">
      <c r="I230" s="153"/>
      <c r="J230" s="153"/>
      <c r="K230" s="153"/>
      <c r="L230" s="153"/>
      <c r="M230" s="147"/>
      <c r="N230" s="147"/>
      <c r="O230" s="27"/>
      <c r="P230" s="28"/>
      <c r="Q230" s="28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29"/>
      <c r="AK230" s="322"/>
      <c r="AL230" s="153"/>
      <c r="AM230" s="153"/>
      <c r="AN230" s="153"/>
      <c r="AO230" s="153"/>
      <c r="AP230" s="17"/>
      <c r="AQ230" s="18"/>
      <c r="AR230" s="18"/>
      <c r="AS230" s="7"/>
      <c r="AT230" s="7"/>
    </row>
    <row r="231" spans="9:46" ht="20.100000000000001" customHeight="1" x14ac:dyDescent="0.25"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47"/>
      <c r="AE231" s="122"/>
      <c r="AF231" s="122"/>
      <c r="AG231" s="122"/>
      <c r="AH231" s="122"/>
      <c r="AI231" s="133"/>
      <c r="AJ231" s="30"/>
      <c r="AK231" s="322"/>
      <c r="AL231" s="151"/>
      <c r="AM231" s="151"/>
      <c r="AN231" s="153"/>
      <c r="AO231" s="153"/>
      <c r="AP231" s="17"/>
      <c r="AQ231" s="18"/>
      <c r="AR231" s="18"/>
      <c r="AS231" s="7"/>
      <c r="AT231" s="7"/>
    </row>
    <row r="232" spans="9:46" ht="20.100000000000001" customHeight="1" x14ac:dyDescent="0.25"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47"/>
      <c r="AE232" s="122"/>
      <c r="AF232" s="122"/>
      <c r="AG232" s="122"/>
      <c r="AH232" s="122"/>
      <c r="AI232" s="122"/>
      <c r="AJ232" s="30"/>
      <c r="AK232" s="322"/>
      <c r="AL232" s="151"/>
      <c r="AM232" s="151"/>
      <c r="AN232" s="153"/>
      <c r="AO232" s="153"/>
      <c r="AP232" s="17"/>
      <c r="AQ232" s="18"/>
      <c r="AR232" s="18"/>
    </row>
    <row r="233" spans="9:46" ht="20.100000000000001" customHeight="1" x14ac:dyDescent="0.25"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22"/>
      <c r="AF233" s="122"/>
      <c r="AG233" s="122"/>
      <c r="AH233" s="122"/>
      <c r="AI233" s="133"/>
      <c r="AJ233" s="30"/>
      <c r="AK233" s="322"/>
      <c r="AL233" s="151"/>
      <c r="AM233" s="151"/>
      <c r="AN233" s="153"/>
      <c r="AO233" s="153"/>
      <c r="AP233" s="17"/>
      <c r="AQ233" s="18"/>
      <c r="AR233" s="18"/>
    </row>
    <row r="234" spans="9:46" ht="20.100000000000001" customHeight="1" x14ac:dyDescent="0.25"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47"/>
      <c r="AE234" s="122"/>
      <c r="AF234" s="122"/>
      <c r="AG234" s="122"/>
      <c r="AH234" s="122"/>
      <c r="AI234" s="133"/>
      <c r="AJ234" s="30"/>
      <c r="AK234" s="322"/>
      <c r="AL234" s="151"/>
      <c r="AM234" s="151"/>
      <c r="AN234" s="153"/>
      <c r="AO234" s="153"/>
      <c r="AP234" s="17"/>
      <c r="AQ234" s="18"/>
      <c r="AR234" s="18"/>
    </row>
    <row r="235" spans="9:46" ht="20.100000000000001" customHeight="1" x14ac:dyDescent="0.25"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47"/>
      <c r="AE235" s="122"/>
      <c r="AF235" s="122"/>
      <c r="AG235" s="122"/>
      <c r="AH235" s="122"/>
      <c r="AI235" s="133"/>
      <c r="AJ235" s="30"/>
      <c r="AK235" s="322"/>
      <c r="AL235" s="151"/>
      <c r="AM235" s="151"/>
      <c r="AN235" s="153"/>
      <c r="AO235" s="153"/>
      <c r="AP235" s="17"/>
      <c r="AQ235" s="18"/>
      <c r="AR235" s="18"/>
    </row>
    <row r="236" spans="9:46" ht="20.100000000000001" customHeight="1" x14ac:dyDescent="0.25"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323"/>
      <c r="AJ236" s="29"/>
      <c r="AK236" s="322"/>
      <c r="AL236" s="153"/>
      <c r="AM236" s="153"/>
      <c r="AN236" s="153"/>
      <c r="AO236" s="151"/>
      <c r="AP236" s="17"/>
      <c r="AQ236" s="18"/>
      <c r="AR236" s="18"/>
    </row>
    <row r="237" spans="9:46" ht="20.100000000000001" customHeight="1" x14ac:dyDescent="0.25"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47"/>
      <c r="AE237" s="122"/>
      <c r="AF237" s="122"/>
      <c r="AG237" s="122"/>
      <c r="AH237" s="122"/>
      <c r="AI237" s="133"/>
      <c r="AJ237" s="30"/>
      <c r="AK237" s="322"/>
      <c r="AL237" s="151"/>
      <c r="AM237" s="151"/>
      <c r="AN237" s="153"/>
      <c r="AO237" s="151"/>
      <c r="AP237" s="18"/>
      <c r="AQ237" s="18"/>
      <c r="AR237" s="18"/>
    </row>
    <row r="238" spans="9:46" ht="20.100000000000001" customHeight="1" x14ac:dyDescent="0.25"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47"/>
      <c r="AE238" s="122"/>
      <c r="AF238" s="122"/>
      <c r="AG238" s="122"/>
      <c r="AH238" s="122"/>
      <c r="AI238" s="133"/>
      <c r="AJ238" s="30"/>
      <c r="AK238" s="322"/>
      <c r="AL238" s="151"/>
      <c r="AM238" s="151"/>
      <c r="AN238" s="153"/>
      <c r="AO238" s="151"/>
      <c r="AP238" s="18"/>
      <c r="AQ238" s="18"/>
      <c r="AR238" s="18"/>
    </row>
    <row r="239" spans="9:46" ht="20.100000000000001" customHeight="1" x14ac:dyDescent="0.25"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47"/>
      <c r="AE239" s="122"/>
      <c r="AF239" s="122"/>
      <c r="AG239" s="122"/>
      <c r="AH239" s="122"/>
      <c r="AI239" s="133"/>
      <c r="AJ239" s="30"/>
      <c r="AK239" s="151"/>
      <c r="AL239" s="122"/>
      <c r="AM239" s="153"/>
      <c r="AN239" s="153"/>
      <c r="AO239" s="151"/>
      <c r="AP239" s="18"/>
      <c r="AQ239" s="18"/>
      <c r="AR239" s="18"/>
    </row>
    <row r="240" spans="9:46" ht="20.100000000000001" customHeight="1" x14ac:dyDescent="0.25"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47"/>
      <c r="AE240" s="122"/>
      <c r="AF240" s="122"/>
      <c r="AG240" s="122"/>
      <c r="AH240" s="122"/>
      <c r="AI240" s="133"/>
      <c r="AJ240" s="30"/>
      <c r="AK240" s="151"/>
      <c r="AL240" s="151"/>
      <c r="AM240" s="151"/>
      <c r="AN240" s="153"/>
      <c r="AO240" s="151"/>
      <c r="AP240" s="18"/>
      <c r="AQ240" s="18"/>
      <c r="AR240" s="18"/>
    </row>
    <row r="241" spans="9:44" ht="20.100000000000001" customHeight="1" x14ac:dyDescent="0.25"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22"/>
      <c r="AF241" s="122"/>
      <c r="AG241" s="122"/>
      <c r="AH241" s="122"/>
      <c r="AI241" s="133"/>
      <c r="AJ241" s="30"/>
      <c r="AK241" s="151"/>
      <c r="AL241" s="151"/>
      <c r="AM241" s="151"/>
      <c r="AN241" s="153"/>
      <c r="AO241" s="151"/>
      <c r="AP241" s="18"/>
      <c r="AQ241" s="18"/>
      <c r="AR241" s="18"/>
    </row>
    <row r="242" spans="9:44" ht="20.100000000000001" customHeight="1" x14ac:dyDescent="0.25"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22"/>
      <c r="AF242" s="122"/>
      <c r="AG242" s="122"/>
      <c r="AH242" s="122"/>
      <c r="AI242" s="133"/>
      <c r="AJ242" s="30"/>
      <c r="AK242" s="151"/>
      <c r="AL242" s="151"/>
      <c r="AM242" s="151"/>
      <c r="AN242" s="153"/>
      <c r="AO242" s="151"/>
      <c r="AP242" s="18"/>
      <c r="AQ242" s="18"/>
      <c r="AR242" s="18"/>
    </row>
    <row r="243" spans="9:44" ht="20.100000000000001" customHeight="1" x14ac:dyDescent="0.25"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22"/>
      <c r="AF243" s="122"/>
      <c r="AG243" s="122"/>
      <c r="AH243" s="122"/>
      <c r="AI243" s="133"/>
      <c r="AJ243" s="30"/>
      <c r="AK243" s="151"/>
      <c r="AL243" s="151"/>
      <c r="AM243" s="151"/>
      <c r="AN243" s="153"/>
      <c r="AO243" s="151"/>
      <c r="AP243" s="18"/>
      <c r="AQ243" s="18"/>
      <c r="AR243" s="18"/>
    </row>
    <row r="244" spans="9:44" ht="20.100000000000001" customHeight="1" x14ac:dyDescent="0.25"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47"/>
      <c r="AH244" s="147"/>
      <c r="AI244" s="27"/>
      <c r="AJ244" s="318"/>
      <c r="AK244" s="151"/>
      <c r="AL244" s="151"/>
      <c r="AM244" s="151"/>
      <c r="AN244" s="153"/>
      <c r="AO244" s="151"/>
      <c r="AP244" s="134"/>
      <c r="AQ244" s="18"/>
      <c r="AR244" s="18"/>
    </row>
    <row r="245" spans="9:44" ht="20.100000000000001" customHeight="1" x14ac:dyDescent="0.25"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327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1"/>
      <c r="AP245" s="18"/>
      <c r="AQ245" s="18"/>
      <c r="AR245" s="18"/>
    </row>
    <row r="246" spans="9:44" ht="20.100000000000001" customHeight="1" x14ac:dyDescent="0.25"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328"/>
      <c r="AE246" s="317"/>
      <c r="AF246" s="317"/>
      <c r="AG246" s="153"/>
      <c r="AH246" s="153"/>
      <c r="AI246" s="153"/>
      <c r="AJ246" s="153"/>
      <c r="AK246" s="153"/>
      <c r="AL246" s="153"/>
      <c r="AM246" s="153"/>
      <c r="AN246" s="153"/>
      <c r="AO246" s="151"/>
      <c r="AP246" s="18"/>
      <c r="AQ246" s="18"/>
      <c r="AR246" s="18"/>
    </row>
    <row r="247" spans="9:44" ht="20.100000000000001" customHeight="1" x14ac:dyDescent="0.25"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328"/>
      <c r="AE247" s="29"/>
      <c r="AF247" s="29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8"/>
      <c r="AQ247" s="18"/>
      <c r="AR247" s="18"/>
    </row>
    <row r="248" spans="9:44" ht="20.100000000000001" customHeight="1" x14ac:dyDescent="0.25"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328"/>
      <c r="AE248" s="29"/>
      <c r="AF248" s="29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8"/>
      <c r="AQ248" s="18"/>
      <c r="AR248" s="18"/>
    </row>
    <row r="249" spans="9:44" ht="20.100000000000001" customHeight="1" x14ac:dyDescent="0.25"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328"/>
      <c r="AE249" s="317"/>
      <c r="AF249" s="317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8"/>
      <c r="AQ249" s="18"/>
      <c r="AR249" s="18"/>
    </row>
    <row r="250" spans="9:44" ht="20.100000000000001" customHeight="1" x14ac:dyDescent="0.25"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328"/>
      <c r="AE250" s="317"/>
      <c r="AF250" s="317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8"/>
      <c r="AQ250" s="18"/>
      <c r="AR250" s="18"/>
    </row>
    <row r="251" spans="9:44" ht="20.100000000000001" customHeight="1" x14ac:dyDescent="0.25"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317"/>
      <c r="AF251" s="317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8"/>
      <c r="AQ251" s="18"/>
      <c r="AR251" s="18"/>
    </row>
    <row r="252" spans="9:44" ht="20.100000000000001" customHeight="1" x14ac:dyDescent="0.25"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328"/>
      <c r="AE252" s="317"/>
      <c r="AF252" s="317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8"/>
      <c r="AQ252" s="18"/>
      <c r="AR252" s="18"/>
    </row>
    <row r="253" spans="9:44" ht="20.100000000000001" customHeight="1" x14ac:dyDescent="0.25"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328"/>
      <c r="AE253" s="317"/>
      <c r="AF253" s="317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8"/>
      <c r="AQ253" s="18"/>
      <c r="AR253" s="18"/>
    </row>
    <row r="254" spans="9:44" ht="20.100000000000001" customHeight="1" x14ac:dyDescent="0.25"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328"/>
      <c r="AE254" s="317"/>
      <c r="AF254" s="317"/>
      <c r="AG254" s="153"/>
      <c r="AH254" s="153"/>
      <c r="AI254" s="153"/>
      <c r="AJ254" s="153"/>
      <c r="AK254" s="134"/>
      <c r="AL254" s="134"/>
      <c r="AM254" s="134"/>
      <c r="AN254" s="153"/>
      <c r="AO254" s="153"/>
      <c r="AP254" s="18"/>
      <c r="AQ254" s="18"/>
      <c r="AR254" s="18"/>
    </row>
    <row r="255" spans="9:44" ht="20.100000000000001" customHeight="1" x14ac:dyDescent="0.25"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328"/>
      <c r="AE255" s="330"/>
      <c r="AF255" s="330"/>
      <c r="AG255" s="134"/>
      <c r="AH255" s="134"/>
      <c r="AI255" s="134"/>
      <c r="AJ255" s="134"/>
      <c r="AK255" s="153"/>
      <c r="AL255" s="153"/>
      <c r="AM255" s="153"/>
      <c r="AN255" s="153"/>
      <c r="AO255" s="134"/>
      <c r="AP255" s="18"/>
    </row>
    <row r="256" spans="9:44" ht="20.100000000000001" customHeight="1" x14ac:dyDescent="0.25"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328"/>
      <c r="AE256" s="317"/>
      <c r="AF256" s="317"/>
      <c r="AG256" s="153"/>
      <c r="AH256" s="153"/>
      <c r="AI256" s="153"/>
      <c r="AJ256" s="153"/>
      <c r="AK256" s="153"/>
      <c r="AL256" s="153"/>
      <c r="AM256" s="153"/>
      <c r="AN256" s="153"/>
      <c r="AO256" s="153"/>
    </row>
    <row r="257" spans="9:41" ht="20.100000000000001" customHeight="1" x14ac:dyDescent="0.25"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328"/>
      <c r="AE257" s="317"/>
      <c r="AF257" s="317"/>
      <c r="AG257" s="153"/>
      <c r="AH257" s="153"/>
      <c r="AI257" s="153"/>
      <c r="AJ257" s="153"/>
      <c r="AK257" s="153"/>
      <c r="AL257" s="153"/>
      <c r="AM257" s="153"/>
      <c r="AN257" s="153"/>
      <c r="AO257" s="153"/>
    </row>
    <row r="258" spans="9:41" ht="20.100000000000001" customHeight="1" x14ac:dyDescent="0.25"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</row>
    <row r="259" spans="9:41" ht="20.100000000000001" customHeight="1" x14ac:dyDescent="0.25"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</row>
    <row r="260" spans="9:41" ht="20.100000000000001" customHeight="1" x14ac:dyDescent="0.25"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</row>
    <row r="261" spans="9:41" ht="20.100000000000001" customHeight="1" x14ac:dyDescent="0.25"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</row>
    <row r="262" spans="9:41" ht="20.100000000000001" customHeight="1" x14ac:dyDescent="0.25"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</row>
    <row r="263" spans="9:41" ht="20.100000000000001" customHeight="1" x14ac:dyDescent="0.25"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</row>
    <row r="264" spans="9:41" ht="20.100000000000001" customHeight="1" x14ac:dyDescent="0.25"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</row>
    <row r="265" spans="9:41" x14ac:dyDescent="0.25"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317"/>
      <c r="AF265" s="317"/>
      <c r="AG265" s="153"/>
      <c r="AH265" s="153"/>
      <c r="AI265" s="153"/>
      <c r="AJ265" s="153"/>
      <c r="AK265" s="153"/>
      <c r="AL265" s="153"/>
      <c r="AM265" s="153"/>
      <c r="AN265" s="153"/>
      <c r="AO265" s="153"/>
    </row>
    <row r="266" spans="9:41" x14ac:dyDescent="0.25">
      <c r="AC266" s="18"/>
    </row>
    <row r="267" spans="9:41" x14ac:dyDescent="0.25">
      <c r="AC267" s="18"/>
      <c r="AN267" s="153"/>
    </row>
    <row r="268" spans="9:41" x14ac:dyDescent="0.25">
      <c r="AC268" s="18"/>
    </row>
    <row r="269" spans="9:41" x14ac:dyDescent="0.25">
      <c r="AC269" s="18"/>
    </row>
    <row r="270" spans="9:41" x14ac:dyDescent="0.25">
      <c r="AC270" s="18"/>
      <c r="AO270" s="18"/>
    </row>
    <row r="271" spans="9:41" x14ac:dyDescent="0.25">
      <c r="AC271" s="18"/>
      <c r="AO271" s="18"/>
    </row>
  </sheetData>
  <dataConsolidate/>
  <mergeCells count="13">
    <mergeCell ref="M36:BE36"/>
    <mergeCell ref="M72:BE72"/>
    <mergeCell ref="B5:I5"/>
    <mergeCell ref="B66:I66"/>
    <mergeCell ref="M8:BE8"/>
    <mergeCell ref="M35:BE35"/>
    <mergeCell ref="B7:I7"/>
    <mergeCell ref="B8:I8"/>
    <mergeCell ref="B35:I35"/>
    <mergeCell ref="B36:I36"/>
    <mergeCell ref="M7:BE7"/>
    <mergeCell ref="B63:I63"/>
    <mergeCell ref="M5:BE5"/>
  </mergeCells>
  <pageMargins left="0.23622047244094491" right="0.19685039370078741" top="0.27559055118110237" bottom="0.19685039370078741" header="0.31496062992125984" footer="0.19685039370078741"/>
  <pageSetup paperSize="9" scale="18" fitToHeight="2" orientation="portrait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2014</vt:lpstr>
      <vt:lpstr>'January 2014'!Print_Area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Groot</dc:creator>
  <cp:lastModifiedBy>Graham Phelan</cp:lastModifiedBy>
  <cp:lastPrinted>2013-09-10T04:48:37Z</cp:lastPrinted>
  <dcterms:created xsi:type="dcterms:W3CDTF">2011-03-03T03:28:17Z</dcterms:created>
  <dcterms:modified xsi:type="dcterms:W3CDTF">2014-01-28T19:21:35Z</dcterms:modified>
</cp:coreProperties>
</file>